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55" yWindow="-90" windowWidth="16725" windowHeight="12750" firstSheet="1" activeTab="1"/>
  </bookViews>
  <sheets>
    <sheet name="ID" sheetId="10" state="hidden" r:id="rId1"/>
    <sheet name="Planfin_ก.พ.63" sheetId="94" r:id="rId2"/>
    <sheet name="EBITDA" sheetId="95" r:id="rId3"/>
    <sheet name="นำเสนอ" sheetId="97" r:id="rId4"/>
    <sheet name="Sheet1" sheetId="98" r:id="rId5"/>
    <sheet name="data" sheetId="104" r:id="rId6"/>
  </sheets>
  <definedNames>
    <definedName name="_xlnm._FilterDatabase" localSheetId="5" hidden="1">data!$A$1:$V$469</definedName>
    <definedName name="_xlnm._FilterDatabase" localSheetId="0" hidden="1">ID!$A$1:$I$918</definedName>
    <definedName name="_xlnm.Print_Area" localSheetId="2">EBITDA!$G$1:$M$22</definedName>
    <definedName name="_xlnm.Print_Titles" localSheetId="1">Planfin_ก.พ.63!$A:$B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s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20" i="97" l="1"/>
  <c r="K22" i="95"/>
  <c r="DQ41" i="94"/>
  <c r="DN41" i="94"/>
  <c r="DM35" i="94"/>
  <c r="I20" i="97" s="1"/>
  <c r="DM33" i="94"/>
  <c r="J20" i="97"/>
  <c r="DN33" i="94"/>
  <c r="DN42" i="94" s="1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P6" i="94" l="1"/>
  <c r="DQ6" i="94" s="1"/>
  <c r="DO34" i="94"/>
  <c r="E20" i="97" s="1"/>
  <c r="C22" i="95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22" i="95"/>
  <c r="DP18" i="94"/>
  <c r="DO35" i="94"/>
  <c r="K20" i="97" s="1"/>
  <c r="DM36" i="94"/>
  <c r="DO33" i="94"/>
  <c r="DP5" i="94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O36" i="94" l="1"/>
  <c r="DP36" i="94" s="1"/>
  <c r="DP17" i="94"/>
  <c r="DO42" i="94"/>
  <c r="DP33" i="94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24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<sst xmlns="http://schemas.openxmlformats.org/spreadsheetml/2006/main" count="22525" uniqueCount="2926">
  <si>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</si>
  <si>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</si>
  <si>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</si>
  <si>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</si>
  <si>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</si>
  <si>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</si>
  <si>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</si>
  <si>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</si>
  <si>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</si>
  <si>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</si>
  <si>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</si>
  <si>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</si>
  <si>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</si>
  <si>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</si>
  <si>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</si>
  <si>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</si>
  <si>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</si>
  <si>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</si>
  <si>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</si>
  <si>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</si>
  <si>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</si>
  <si>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</si>
  <si>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</si>
  <si>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</si>
  <si>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</si>
  <si>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</si>
  <si>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</si>
  <si>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</si>
  <si>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</si>
  <si>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</si>
  <si>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</si>
  <si>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</si>
  <si>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</si>
  <si>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</si>
  <si>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</si>
  <si>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</si>
  <si>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</si>
  <si>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</si>
  <si>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</si>
  <si>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</si>
  <si>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</si>
  <si>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</si>
  <si>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</si>
  <si>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</si>
  <si>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</si>
  <si>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</si>
  <si>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</si>
  <si>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</si>
  <si>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</si>
  <si>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</si>
  <si>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</si>
  <si>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</si>
  <si>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</si>
  <si>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</si>
  <si>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</si>
  <si>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</si>
  <si>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</si>
  <si>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</si>
  <si>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</si>
  <si>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</si>
  <si>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</si>
  <si>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</si>
  <si>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</si>
  <si>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</si>
  <si>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</si>
  <si>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</si>
  <si>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</si>
  <si>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</si>
  <si>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</si>
  <si>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</si>
  <si>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</si>
  <si>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</si>
  <si>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</si>
  <si>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</si>
  <si>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</si>
  <si>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</si>
  <si>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</si>
  <si>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</si>
  <si>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</si>
  <si>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</si>
  <si>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</si>
  <si>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</si>
  <si>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</si>
  <si>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</si>
  <si>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</si>
  <si>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</si>
  <si>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</si>
  <si>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</si>
  <si>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</si>
  <si>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</si>
  <si>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</si>
  <si>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</si>
  <si>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</si>
  <si>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</si>
  <si>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</si>
  <si>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</si>
  <si>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</si>
  <si>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</si>
  <si>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</si>
  <si>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</si>
  <si>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</si>
  <si>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</si>
  <si>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</si>
  <si>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</si>
  <si>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</si>
  <si>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</si>
  <si>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</si>
  <si>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</si>
  <si>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</si>
  <si>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</si>
  <si>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</si>
  <si>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</si>
  <si>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</si>
  <si>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</si>
  <si>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</si>
  <si>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</si>
  <si>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</si>
  <si>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</si>
  <si>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</si>
  <si>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</si>
  <si>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</si>
  <si>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</si>
  <si>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</si>
  <si>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</si>
  <si>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</si>
  <si>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</si>
  <si>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</si>
  <si>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</si>
  <si>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</si>
  <si>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</si>
  <si>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</si>
  <si>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</si>
  <si>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</si>
  <si>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</si>
  <si>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</si>
  <si>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</si>
  <si>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</si>
  <si>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</si>
  <si>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</si>
  <si>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</si>
  <si>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</si>
  <si>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</si>
  <si>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</si>
  <si>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</si>
  <si>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</si>
  <si>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</si>
  <si>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</si>
  <si>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</si>
  <si>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</si>
  <si>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</si>
  <si>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</si>
  <si>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</si>
  <si>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</si>
  <si>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</si>
  <si>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</si>
  <si>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</si>
  <si>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</si>
  <si>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</si>
  <si>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</si>
  <si>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</si>
  <si>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</si>
  <si>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</si>
  <si>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</si>
  <si>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</si>
  <si>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</si>
  <si>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</si>
  <si>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</si>
  <si>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</si>
  <si>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</si>
  <si>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</si>
  <si>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</si>
  <si>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</si>
  <si>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</si>
  <si>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</si>
  <si>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</si>
  <si>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</si>
  <si>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</si>
  <si>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</si>
  <si>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</si>
  <si>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</si>
  <si>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</si>
  <si>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</si>
  <si>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</si>
  <si>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</si>
  <si>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</si>
  <si>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</si>
  <si>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</si>
  <si>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</si>
  <si>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</si>
  <si>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</si>
  <si>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</si>
  <si>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</si>
  <si>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</si>
  <si>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</si>
  <si>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</si>
  <si>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</si>
  <si>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</si>
  <si>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</si>
  <si>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</si>
  <si>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</si>
  <si>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</si>
  <si>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</si>
  <si>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</si>
  <si>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</si>
  <si>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</si>
  <si>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</si>
  <si>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</si>
  <si>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</si>
  <si>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</si>
  <si>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</si>
  <si>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</si>
  <si>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</si>
  <si>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</si>
  <si>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</si>
  <si>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</si>
  <si>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</si>
  <si>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</si>
  <si>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</si>
  <si>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</si>
  <si>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</si>
  <si>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</si>
  <si>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</si>
  <si>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</si>
  <si>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</si>
  <si>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</si>
  <si>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</si>
  <si>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</si>
  <si>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</si>
  <si>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</si>
  <si>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</si>
  <si>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</si>
  <si>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</si>
  <si>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</si>
  <si>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</si>
  <si>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</si>
  <si>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</si>
  <si>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</si>
  <si>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</si>
  <si>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</si>
  <si>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</si>
  <si>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</si>
  <si>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</si>
  <si>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</si>
  <si>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</si>
  <si>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</si>
  <si>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</si>
  <si>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</si>
  <si>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</si>
  <si>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</si>
  <si>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</si>
  <si>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</si>
  <si>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</si>
  <si>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</si>
  <si>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</si>
  <si>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</si>
  <si>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</si>
  <si>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</si>
  <si>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</si>
  <si>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</si>
  <si>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</si>
  <si>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</si>
  <si>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</si>
  <si>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</si>
  <si>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</si>
  <si>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</si>
  <si>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</si>
  <si>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</si>
  <si>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</si>
  <si>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</si>
  <si>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</si>
  <si>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</si>
  <si>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</si>
  <si>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</si>
  <si>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</si>
  <si>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</si>
  <si>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</si>
  <si>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</si>
  <si>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</si>
  <si>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</si>
  <si>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</si>
  <si>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</si>
  <si>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</si>
  <si>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</si>
  <si>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</si>
  <si>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</si>
  <si>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</si>
  <si>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</si>
  <si>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</si>
  <si>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</si>
  <si>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</si>
  <si>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</si>
  <si>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</si>
  <si>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</si>
  <si>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</si>
  <si>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</si>
  <si>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</si>
  <si>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</si>
  <si>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</si>
  <si>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</si>
  <si>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</si>
  <si>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</si>
  <si>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</si>
  <si>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</si>
  <si>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</si>
  <si>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</si>
  <si>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</si>
  <si>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</si>
  <si>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</si>
  <si>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</si>
  <si>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</si>
  <si>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</si>
  <si>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</si>
  <si>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</si>
  <si>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</si>
  <si>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</si>
  <si>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</si>
  <si>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</si>
  <si>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</si>
  <si>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</si>
  <si>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</si>
  <si>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</si>
  <si>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</si>
  <si>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</si>
  <si>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</si>
  <si>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</si>
  <si>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</si>
  <si>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</si>
  <si>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</si>
  <si>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</si>
  <si>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</si>
  <si>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</si>
  <si>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</si>
  <si>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</si>
  <si>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</si>
  <si>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</si>
  <si>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</si>
  <si>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</si>
  <si>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</si>
  <si>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</si>
  <si>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</si>
  <si>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</si>
  <si>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</si>
  <si>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</si>
  <si>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</si>
  <si>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</si>
  <si>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</si>
  <si>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</si>
  <si>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</si>
  <si>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</si>
  <si>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</si>
  <si>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</si>
  <si>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</si>
  <si>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</si>
  <si>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</si>
  <si>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</si>
  <si>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</si>
  <si>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</si>
  <si>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</si>
  <si>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</si>
  <si>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</si>
  <si>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</si>
  <si>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</si>
  <si>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</si>
  <si>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</si>
  <si>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</si>
  <si>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</si>
  <si>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</si>
  <si>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</si>
  <si>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</si>
  <si>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</si>
  <si>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</si>
  <si>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</si>
  <si>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</si>
  <si>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</si>
  <si>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</si>
  <si>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</si>
  <si>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</si>
  <si>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</si>
  <si>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</si>
  <si>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</si>
  <si>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</si>
  <si>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</si>
  <si>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</si>
  <si>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</si>
  <si>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</si>
  <si>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</si>
  <si>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</si>
  <si>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</si>
  <si>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</si>
  <si>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</si>
  <si>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</si>
  <si>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</si>
  <si>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</si>
  <si>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</si>
  <si>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</si>
  <si>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</si>
  <si>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</si>
  <si>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</si>
  <si>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</si>
  <si>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</si>
  <si>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</si>
  <si>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</si>
  <si>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</si>
  <si>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</si>
  <si>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</si>
  <si>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</si>
  <si>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</si>
  <si>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</si>
  <si>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</si>
  <si>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</si>
  <si>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</si>
  <si>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</si>
  <si>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</si>
  <si>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</si>
  <si>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</si>
  <si>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</si>
  <si>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</si>
  <si>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</si>
  <si>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</si>
  <si>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</si>
  <si>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</si>
  <si>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</si>
  <si>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</si>
  <si>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</si>
  <si>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</si>
  <si>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</si>
  <si>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</si>
  <si>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</si>
  <si>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</si>
  <si>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</si>
  <si>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</si>
  <si>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</si>
  <si>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</si>
  <si>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</si>
  <si>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</si>
  <si>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</si>
  <si>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</si>
  <si>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</si>
  <si>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</si>
  <si>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</si>
  <si>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</si>
  <si>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</si>
  <si>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</si>
  <si>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</si>
  <si>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</si>
  <si>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</si>
  <si>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</si>
  <si>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</si>
  <si>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</si>
  <si>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</si>
  <si>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</si>
  <si>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</si>
  <si>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</si>
  <si>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</si>
  <si>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</si>
  <si>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</si>
  <si>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</si>
  <si>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</si>
  <si>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</si>
  <si>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</si>
  <si>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</si>
  <si>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</si>
  <si>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</si>
  <si>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</si>
  <si>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</si>
  <si>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</si>
  <si>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</si>
  <si>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</si>
  <si>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</si>
  <si>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</si>
  <si>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</si>
  <si>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</si>
  <si>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</si>
  <si>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</si>
  <si>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</si>
  <si>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</si>
  <si>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</si>
  <si>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</si>
  <si>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</si>
  <si>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</si>
  <si>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</si>
  <si>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</si>
  <si>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</si>
  <si>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</si>
  <si>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</si>
  <si>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</si>
  <si>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</si>
  <si>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</si>
  <si>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</si>
  <si>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</si>
  <si>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</si>
  <si>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</si>
  <si>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</si>
  <si>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</si>
  <si>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</si>
  <si>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</si>
  <si>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</si>
  <si>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</si>
  <si>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</si>
  <si>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</si>
  <si>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</si>
  <si>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</si>
  <si>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</si>
  <si>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</si>
  <si>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</si>
  <si>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</si>
  <si>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</si>
  <si>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</si>
  <si>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</si>
  <si>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</si>
  <si>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</si>
  <si>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</si>
  <si>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</si>
  <si>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</si>
  <si>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</si>
  <si>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</si>
  <si>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</si>
  <si>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</si>
  <si>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</si>
  <si>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</si>
  <si>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</si>
  <si>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</si>
  <si>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</si>
  <si>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</si>
  <si>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</si>
  <si>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</si>
  <si>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</si>
  <si>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</si>
  <si>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</si>
  <si>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</si>
  <si>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</si>
  <si>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</si>
  <si>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</si>
  <si>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</si>
  <si>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</si>
  <si>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</si>
  <si>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</si>
  <si>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</si>
  <si>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</si>
  <si>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</si>
  <si>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</si>
  <si>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</si>
  <si>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</si>
  <si>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</si>
  <si>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</si>
  <si>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</si>
  <si>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</si>
  <si>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</si>
  <si>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</si>
  <si>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</si>
  <si>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</si>
  <si>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</si>
  <si>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</si>
  <si>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</si>
  <si>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</si>
  <si>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</si>
  <si>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</si>
  <si>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</si>
  <si>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</si>
  <si>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</si>
  <si>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</si>
  <si>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</si>
  <si>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</si>
  <si>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</si>
  <si>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</si>
  <si>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</si>
  <si>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</si>
  <si>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</si>
  <si>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</si>
  <si>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</si>
  <si>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</si>
  <si>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</si>
  <si>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</si>
  <si>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</si>
  <si>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</si>
  <si>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</si>
  <si>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</si>
  <si>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</si>
  <si>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</si>
  <si>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</si>
  <si>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</si>
  <si>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</si>
  <si>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</si>
  <si>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</si>
  <si>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</si>
  <si>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</si>
  <si>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</si>
  <si>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</si>
  <si>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</si>
  <si>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</si>
  <si>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</si>
  <si>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</si>
  <si>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</si>
  <si>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</si>
  <si>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</si>
  <si>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</si>
  <si>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</si>
  <si>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</si>
  <si>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</si>
  <si>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</si>
  <si>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</si>
  <si>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</si>
  <si>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</si>
  <si>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</si>
  <si>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</si>
  <si>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</si>
  <si>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</si>
  <si>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</si>
  <si>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</si>
  <si>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</si>
  <si>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</si>
  <si>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</si>
  <si>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</si>
  <si>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</si>
  <si>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</si>
  <si>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</si>
  <si>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</si>
  <si>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</si>
  <si>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</si>
  <si>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</si>
  <si>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</si>
  <si>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</si>
  <si>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</si>
  <si>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</si>
  <si>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</si>
  <si>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</si>
  <si>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</si>
  <si>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</si>
  <si>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</si>
  <si>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</si>
  <si>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</si>
  <si>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</si>
  <si>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</si>
  <si>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</si>
  <si>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</si>
  <si>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</si>
  <si>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</si>
  <si>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</si>
  <si>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</si>
  <si>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</si>
  <si>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</si>
  <si>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</si>
  <si>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</si>
  <si>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</si>
  <si>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</si>
  <si>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</si>
  <si>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</si>
  <si>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</si>
  <si>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</si>
  <si>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</si>
  <si>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</si>
  <si>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</si>
  <si>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</si>
  <si>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</si>
  <si>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</si>
  <si>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</si>
  <si>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</si>
  <si>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</si>
  <si>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</si>
  <si>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</si>
  <si>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</si>
  <si>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</si>
  <si>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</si>
  <si>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</si>
  <si>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</si>
  <si>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</si>
  <si>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</si>
  <si>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</si>
  <si>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</si>
  <si>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</si>
  <si>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</si>
  <si>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</si>
  <si>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</si>
  <si>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</si>
  <si>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</si>
  <si>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</si>
  <si>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</si>
  <si>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</si>
  <si>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</si>
  <si>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</si>
  <si>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</si>
  <si>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</si>
  <si>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</si>
  <si>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</si>
  <si>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</si>
  <si>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</si>
  <si>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</si>
  <si>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</si>
  <si>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</si>
  <si>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</si>
  <si>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</si>
  <si>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</si>
  <si>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</si>
  <si>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</si>
  <si>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</si>
  <si>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</si>
  <si>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</si>
  <si>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</si>
  <si>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</si>
  <si>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</si>
  <si>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</si>
  <si>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</si>
  <si>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</si>
  <si>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</si>
  <si>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</si>
  <si>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</si>
  <si>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</si>
  <si>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</si>
  <si>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</si>
  <si>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</si>
  <si>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</si>
  <si>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</si>
  <si>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</si>
  <si>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</si>
  <si>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</si>
  <si>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</si>
  <si>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</si>
  <si>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</si>
  <si>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</si>
  <si>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</si>
  <si>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</si>
  <si>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</si>
  <si>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</si>
  <si>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</si>
  <si>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</si>
  <si>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</si>
  <si>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</si>
  <si>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</si>
  <si>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</si>
  <si>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</si>
  <si>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</si>
  <si>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</si>
  <si>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</si>
  <si>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</si>
  <si>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</si>
  <si>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</si>
  <si>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</si>
  <si>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</si>
  <si>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</si>
  <si>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</si>
  <si>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</si>
  <si>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</si>
  <si>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</si>
  <si>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</si>
  <si>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</si>
  <si>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</si>
  <si>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</si>
  <si>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</si>
  <si>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</si>
  <si>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</si>
  <si>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</si>
  <si>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</si>
  <si>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</si>
  <si>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</si>
  <si>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</si>
  <si>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</si>
  <si>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</si>
  <si>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</si>
  <si>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</si>
  <si>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</si>
  <si>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</si>
  <si>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</si>
  <si>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</si>
  <si>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</si>
  <si>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</si>
  <si>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</si>
  <si>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</si>
  <si>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</si>
  <si>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</si>
  <si>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</si>
  <si>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</si>
  <si>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</si>
  <si>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</si>
  <si>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</si>
  <si>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</si>
  <si>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</si>
  <si>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</si>
  <si>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</si>
  <si>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</si>
  <si>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</si>
  <si>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</si>
  <si>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</si>
  <si>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</si>
  <si>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</si>
  <si>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</si>
  <si>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</si>
  <si>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</si>
  <si>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</si>
  <si>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</si>
  <si>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</si>
  <si>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</si>
  <si>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</si>
  <si>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</si>
  <si>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</si>
  <si>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</si>
  <si>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</si>
  <si>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</si>
  <si>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</si>
  <si>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</si>
  <si>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</si>
  <si>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</si>
  <si>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</si>
  <si>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</si>
  <si>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</si>
  <si>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</si>
  <si>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</si>
  <si>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</si>
  <si>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</si>
  <si>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</si>
  <si>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</si>
  <si>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</si>
  <si>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</si>
  <si>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</si>
  <si>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</si>
  <si>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</si>
  <si>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</si>
  <si>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</si>
  <si>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</si>
  <si>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</si>
  <si>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</si>
  <si>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</si>
  <si>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</si>
  <si>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</si>
  <si>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</si>
  <si>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</si>
  <si>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</si>
  <si>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</si>
  <si>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</si>
  <si>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</si>
  <si>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</si>
  <si>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</si>
  <si>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</si>
  <si>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</si>
  <si>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</si>
  <si>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</si>
  <si>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</si>
  <si>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</si>
  <si>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</si>
  <si>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</si>
  <si>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</si>
  <si>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</si>
  <si>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</si>
  <si>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</si>
  <si>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</si>
  <si>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</si>
  <si>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</si>
  <si>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</si>
  <si>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</si>
  <si>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</si>
  <si>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</si>
  <si>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</si>
  <si>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</si>
  <si>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</si>
  <si>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</si>
  <si>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</si>
  <si>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</si>
  <si>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</si>
  <si>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</si>
  <si>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</si>
  <si>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</si>
  <si>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</si>
  <si>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</si>
  <si>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</si>
  <si>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</si>
  <si>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</si>
  <si>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</si>
  <si>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</si>
  <si>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</si>
  <si>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</si>
  <si>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</si>
  <si>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</si>
  <si>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</si>
  <si>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</si>
  <si>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</si>
  <si>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</si>
  <si>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</si>
  <si>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</si>
  <si>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</si>
  <si>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</si>
  <si>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</si>
  <si>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</si>
  <si>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</si>
  <si>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</si>
  <si>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</si>
  <si>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</si>
  <si>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</si>
  <si>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</si>
  <si>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</si>
  <si>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</si>
  <si>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</si>
  <si>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</si>
  <si>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</si>
  <si>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</si>
  <si>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</si>
  <si>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</si>
  <si>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</si>
  <si>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</si>
  <si>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</si>
  <si>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</si>
  <si>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</si>
  <si>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</si>
  <si>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</si>
  <si>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</si>
  <si>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</si>
  <si>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</si>
  <si>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</si>
  <si>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</si>
  <si>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</si>
  <si>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</si>
  <si>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</si>
  <si>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</si>
  <si>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</si>
  <si>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</si>
  <si>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</si>
  <si>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</si>
  <si>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</si>
  <si>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</si>
  <si>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</si>
  <si>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</si>
  <si>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</si>
  <si>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</si>
  <si>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</si>
  <si>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</si>
  <si>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</si>
  <si>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</si>
  <si>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</si>
  <si>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</si>
  <si>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</si>
  <si>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</si>
  <si>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</si>
  <si>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</si>
  <si>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</si>
  <si>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</si>
  <si>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</si>
  <si>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</si>
  <si>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</si>
  <si>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</si>
  <si>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</si>
  <si>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</si>
  <si>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</si>
  <si>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</si>
  <si>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</si>
  <si>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</si>
  <si>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</si>
  <si>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</si>
  <si>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</si>
  <si>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</si>
  <si>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</si>
  <si>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</si>
  <si>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</si>
  <si>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</si>
  <si>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</si>
  <si>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</si>
  <si>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</si>
  <si>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</si>
  <si>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</si>
  <si>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</si>
  <si>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</si>
  <si>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</si>
  <si>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</si>
  <si>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</si>
  <si>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</si>
  <si>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</si>
  <si>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</si>
  <si>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</si>
  <si>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</si>
  <si>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</si>
  <si>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</si>
  <si>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</si>
  <si>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</si>
  <si>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</si>
  <si>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</si>
  <si>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</si>
  <si>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</si>
  <si>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</si>
  <si>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</si>
  <si>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</si>
  <si>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</si>
  <si>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</si>
  <si>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</si>
  <si>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</si>
  <si>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</si>
  <si>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</si>
  <si>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</si>
  <si>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</si>
  <si>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</si>
  <si>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</si>
  <si>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</si>
  <si>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</si>
  <si>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</si>
  <si>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</si>
  <si>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</si>
  <si>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</si>
  <si>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</si>
  <si>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</si>
  <si>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</si>
  <si>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</si>
  <si>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</si>
  <si>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</si>
  <si>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</si>
  <si>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</si>
  <si>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</si>
  <si>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</si>
  <si>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</si>
  <si>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</si>
  <si>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</si>
  <si>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</si>
  <si>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</si>
  <si>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</si>
  <si>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</si>
  <si>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</si>
  <si>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</si>
  <si>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</si>
  <si>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</si>
  <si>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</si>
  <si>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</si>
  <si>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</si>
  <si>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</si>
  <si>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</si>
  <si>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</si>
  <si>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</si>
  <si>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</si>
  <si>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</si>
  <si>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</si>
  <si>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</si>
  <si>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</si>
  <si>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</si>
  <si>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</si>
  <si>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</si>
  <si>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</si>
  <si>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</si>
  <si>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</si>
  <si>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</si>
  <si>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</si>
  <si>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</si>
  <si>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</si>
  <si>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</si>
  <si>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</si>
  <si>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</si>
  <si>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</si>
  <si>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</si>
  <si>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</si>
  <si>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</si>
  <si>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</si>
  <si>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</si>
  <si>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</si>
  <si>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</si>
  <si>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</si>
  <si>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</si>
  <si>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</si>
  <si>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</si>
  <si>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</si>
  <si>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</si>
  <si>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</si>
  <si>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</si>
  <si>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</si>
  <si>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</si>
  <si>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</si>
  <si>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</si>
  <si>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</si>
  <si>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</si>
  <si>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</si>
  <si>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</si>
  <si>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</si>
  <si>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</si>
  <si>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</si>
  <si>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</si>
  <si>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</si>
  <si>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</si>
  <si>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</si>
  <si>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</si>
  <si>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</si>
  <si>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</si>
  <si>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</si>
  <si>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</si>
  <si>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</si>
  <si>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</si>
  <si>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</si>
  <si>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</si>
  <si>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</si>
  <si>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</si>
  <si>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</si>
  <si>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</si>
  <si>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</si>
  <si>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</si>
  <si>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</si>
  <si>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</si>
  <si>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</si>
  <si>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</si>
  <si>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</si>
  <si>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</si>
  <si>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</si>
  <si>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</si>
  <si>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</si>
  <si>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</si>
  <si>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</si>
  <si>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</si>
  <si>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</si>
  <si>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</si>
  <si>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</si>
  <si>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</si>
  <si>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</si>
  <si>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</si>
  <si>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</si>
  <si>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</si>
  <si>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</si>
  <si>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</si>
  <si>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</si>
  <si>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</si>
  <si>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</si>
  <si>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</si>
  <si>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</si>
  <si>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</si>
  <si>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</si>
  <si>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</si>
  <si>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</si>
  <si>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</si>
  <si>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</si>
  <si>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</si>
  <si>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</si>
  <si>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</si>
  <si>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</si>
  <si>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</si>
  <si>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</si>
  <si>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</si>
  <si>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</si>
  <si>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</si>
  <si>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</si>
  <si>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</si>
  <si>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</si>
  <si>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</si>
  <si>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</si>
  <si>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</si>
  <si>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</si>
  <si>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</si>
  <si>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</si>
  <si>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</si>
  <si>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</si>
  <si>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</si>
  <si>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</si>
  <si>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</si>
  <si>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</si>
  <si>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</si>
  <si>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</si>
  <si>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</si>
  <si>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</si>
  <si>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</si>
  <si>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</si>
  <si>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</si>
  <si>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</si>
  <si>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</si>
  <si>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</si>
  <si>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</si>
  <si>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</si>
  <si>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</si>
  <si>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</si>
  <si>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</si>
  <si>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</si>
  <si>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</si>
  <si>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</si>
  <si>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</si>
  <si>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</si>
  <si>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</si>
  <si>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</si>
  <si>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</si>
  <si>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</si>
  <si>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</si>
  <si>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</si>
  <si>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</si>
  <si>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</si>
  <si>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</si>
  <si>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</si>
  <si>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</si>
  <si>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</si>
  <si>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</si>
  <si>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</si>
  <si>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</si>
  <si>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</si>
  <si>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</si>
  <si>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</si>
  <si>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</si>
  <si>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</si>
  <si>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</si>
  <si>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</si>
  <si>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</si>
  <si>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</si>
  <si>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</si>
  <si>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</si>
  <si>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</si>
  <si>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</si>
  <si>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</si>
  <si>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</si>
  <si>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</si>
  <si>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</si>
  <si>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</si>
  <si>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</si>
  <si>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</si>
  <si>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</si>
  <si>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</si>
  <si>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</si>
  <si>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</si>
  <si>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</si>
  <si>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</si>
  <si>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</si>
  <si>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</si>
  <si>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</si>
  <si>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</si>
  <si>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</si>
  <si>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</si>
  <si>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</si>
  <si>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</si>
  <si>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</si>
  <si>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</si>
  <si>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</si>
  <si>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</si>
  <si>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</si>
  <si>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</si>
  <si>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</si>
  <si>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</si>
  <si>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</si>
  <si>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</si>
  <si>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</si>
  <si>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</si>
  <si>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</si>
  <si>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</si>
  <si>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</si>
  <si>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</si>
  <si>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</si>
  <si>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</si>
  <si>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</si>
  <si>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</si>
  <si>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</si>
  <si>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</si>
  <si>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</si>
  <si>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</si>
  <si>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</si>
  <si>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</si>
  <si>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</si>
  <si>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</si>
  <si>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</si>
  <si>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</si>
  <si>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</si>
  <si>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</si>
  <si>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</si>
  <si>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</si>
  <si>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</si>
  <si>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</si>
  <si>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</si>
  <si>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</si>
  <si>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</si>
  <si>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</si>
  <si>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</si>
  <si>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</si>
  <si>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</si>
  <si>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</si>
  <si>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</si>
  <si>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</si>
  <si>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</si>
  <si>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</si>
  <si>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</si>
  <si>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</si>
  <si>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</si>
  <si>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</si>
  <si>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</si>
  <si>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</si>
  <si>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</si>
  <si>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</si>
  <si>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</si>
  <si>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</si>
  <si>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</si>
  <si>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</si>
  <si>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</si>
  <si>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</si>
  <si>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</si>
  <si>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</si>
  <si>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</si>
  <si>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</si>
  <si>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</si>
  <si>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</si>
  <si>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</si>
  <si>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</si>
  <si>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</si>
  <si>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</si>
  <si>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</si>
  <si>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</si>
  <si>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</si>
  <si>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</si>
  <si>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</si>
  <si>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</si>
  <si>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</si>
  <si>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</si>
  <si>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</si>
  <si>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</si>
  <si>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</si>
  <si>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</si>
  <si>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</si>
  <si>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</si>
  <si>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</si>
  <si>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</si>
  <si>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</si>
  <si>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</si>
  <si>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</si>
  <si>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</si>
  <si>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</si>
  <si>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</si>
  <si>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</si>
  <si>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</si>
  <si>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</si>
  <si>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</si>
  <si>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</si>
  <si>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</si>
  <si>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</si>
  <si>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</si>
  <si>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</si>
  <si>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</si>
  <si>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</si>
  <si>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</si>
  <si>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</si>
  <si>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</si>
  <si>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</si>
  <si>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</si>
  <si>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</si>
  <si>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</si>
  <si>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</si>
  <si>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</si>
  <si>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</si>
  <si>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</si>
  <si>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</si>
  <si>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</si>
  <si>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</si>
  <si>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</si>
  <si>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</si>
  <si>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</si>
  <si>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</si>
  <si>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</si>
  <si>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</si>
  <si>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</si>
  <si>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</si>
  <si>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</si>
  <si>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</si>
  <si>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</si>
  <si>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</si>
  <si>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</si>
  <si>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</si>
  <si>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</si>
  <si>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</si>
  <si>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</si>
  <si>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</si>
  <si>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</si>
  <si>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</si>
  <si>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</si>
  <si>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</si>
  <si>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</si>
  <si>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</si>
  <si>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</si>
  <si>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</si>
  <si>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</si>
  <si>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</si>
  <si>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</si>
  <si>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</si>
  <si>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</si>
  <si>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</si>
  <si>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</si>
  <si>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</si>
  <si>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</si>
  <si>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</si>
  <si>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</si>
  <si>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</si>
  <si>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</si>
  <si>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</si>
  <si>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</si>
  <si>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</si>
  <si>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</si>
  <si>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</si>
  <si>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</si>
  <si>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</si>
  <si>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</si>
  <si>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</si>
  <si>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</si>
  <si>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</si>
  <si>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</si>
  <si>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</si>
  <si>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</si>
  <si>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</si>
  <si>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</si>
  <si>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</si>
  <si>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</si>
  <si>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</si>
  <si>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</si>
  <si>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</si>
  <si>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</si>
  <si>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</si>
  <si>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</si>
  <si>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</si>
  <si>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</si>
  <si>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</si>
  <si>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</si>
  <si>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</si>
  <si>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</si>
  <si>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</si>
  <si>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</si>
  <si>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</si>
  <si>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</si>
  <si>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</si>
  <si>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</si>
  <si>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</si>
  <si>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</si>
  <si>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</si>
  <si>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</si>
  <si>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</si>
  <si>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</si>
  <si>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</si>
  <si>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</si>
  <si>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</si>
  <si>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</si>
  <si>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</si>
  <si>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</si>
  <si>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</si>
  <si>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</si>
  <si>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</si>
  <si>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</si>
  <si>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</si>
  <si>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</si>
  <si>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</si>
  <si>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</si>
  <si>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</si>
  <si>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</si>
  <si>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</si>
  <si>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</si>
  <si>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</si>
  <si>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</si>
  <si>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</si>
  <si>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</si>
  <si>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</si>
  <si>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</si>
  <si>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</si>
  <si>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</si>
  <si>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</si>
  <si>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</si>
  <si>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</si>
  <si>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</si>
  <si>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</si>
  <si>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</si>
  <si>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</si>
  <si>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</si>
  <si>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</si>
  <si>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</si>
  <si>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</si>
  <si>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</si>
  <si>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</si>
  <si>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</si>
  <si>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</si>
  <si>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</si>
  <si>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</si>
  <si>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</si>
  <si>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</si>
  <si>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</si>
  <si>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</si>
  <si>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</si>
  <si>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</si>
  <si>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</si>
  <si>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</si>
  <si>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</si>
  <si>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</si>
  <si>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</si>
  <si>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</si>
  <si>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</si>
  <si>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</si>
  <si>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</si>
  <si>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</si>
  <si>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</si>
  <si>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</si>
  <si>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</si>
  <si>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</si>
  <si>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</si>
  <si>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</si>
  <si>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</si>
  <si>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</si>
  <si>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</si>
  <si>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</si>
  <si>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</si>
  <si>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</si>
  <si>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</si>
  <si>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</si>
  <si>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</si>
  <si>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</si>
  <si>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</si>
  <si>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</si>
  <si>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</si>
  <si>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</si>
  <si>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</si>
  <si>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</si>
  <si>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</si>
  <si>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</si>
  <si>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</si>
  <si>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</si>
  <si>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</si>
  <si>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</si>
  <si>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</si>
  <si>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</si>
  <si>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</si>
  <si>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</si>
  <si>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</si>
  <si>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</si>
  <si>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</si>
  <si>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</si>
  <si>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</si>
  <si>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</si>
  <si>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</si>
  <si>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</si>
  <si>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</si>
  <si>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</si>
  <si>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</si>
  <si>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</si>
  <si>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</si>
  <si>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</si>
  <si>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</si>
  <si>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</si>
  <si>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</si>
  <si>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</si>
  <si>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</si>
  <si>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</si>
  <si>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</si>
  <si>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</si>
  <si>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</si>
  <si>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</si>
  <si>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</si>
  <si>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</si>
  <si>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</si>
  <si>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</si>
  <si>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</si>
  <si>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</si>
  <si>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</si>
  <si>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</si>
  <si>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</si>
  <si>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</si>
  <si>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</si>
  <si>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</si>
  <si>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</si>
  <si>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</si>
  <si>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</si>
  <si>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</si>
  <si>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</si>
  <si>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</si>
  <si>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</si>
  <si>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</si>
  <si>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</si>
  <si>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</si>
  <si>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</si>
  <si>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</si>
  <si>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</si>
  <si>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</si>
  <si>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</si>
  <si>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</si>
  <si>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</si>
  <si>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</si>
  <si>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</si>
  <si>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</si>
  <si>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</si>
  <si>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</si>
  <si>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</si>
  <si>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</si>
  <si>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</si>
  <si>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</si>
  <si>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</si>
  <si>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</si>
  <si>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</si>
  <si>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</si>
  <si>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</si>
  <si>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</si>
  <si>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</si>
  <si>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</si>
  <si>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</si>
  <si>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</si>
  <si>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</si>
  <si>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</si>
  <si>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</si>
  <si>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</si>
  <si>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</si>
  <si>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</si>
  <si>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</si>
  <si>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</si>
  <si>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</si>
  <si>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</si>
  <si>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</si>
  <si>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</si>
  <si>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</si>
  <si>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</si>
  <si>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</si>
  <si>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</si>
  <si>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</si>
  <si>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</si>
  <si>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</si>
  <si>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</si>
  <si>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</si>
  <si>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</si>
  <si>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</si>
  <si>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</si>
  <si>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</si>
  <si>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</si>
  <si>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</si>
  <si>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</si>
  <si>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</si>
  <si>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</si>
  <si>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</si>
  <si>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</si>
  <si>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</si>
  <si>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</si>
  <si>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</si>
  <si>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</si>
  <si>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</si>
  <si>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</si>
  <si>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</si>
  <si>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</si>
  <si>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</si>
  <si>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</si>
  <si>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</si>
  <si>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</si>
  <si>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</si>
  <si>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</si>
  <si>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</si>
  <si>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</si>
  <si>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</si>
  <si>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</si>
  <si>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</si>
  <si>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</si>
  <si>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</si>
  <si>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</si>
  <si>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</si>
  <si>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</si>
  <si>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</si>
  <si>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</si>
  <si>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</si>
  <si>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</si>
  <si>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</si>
  <si>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</si>
  <si>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</si>
  <si>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</si>
  <si>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</si>
  <si>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</si>
  <si>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</si>
  <si>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</si>
  <si>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</si>
  <si>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</si>
  <si>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</si>
  <si>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</si>
  <si>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</si>
  <si>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</si>
  <si>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</si>
  <si>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</si>
  <si>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</si>
  <si>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</si>
  <si>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</si>
  <si>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</si>
  <si>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</si>
  <si>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</si>
  <si>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</si>
  <si>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</si>
  <si>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</si>
  <si>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</si>
  <si>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</si>
  <si>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</si>
  <si>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</si>
  <si>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</si>
  <si>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</si>
  <si>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</si>
  <si>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</si>
  <si>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</si>
  <si>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</si>
  <si>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</si>
  <si>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</si>
  <si>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</si>
  <si>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</si>
  <si>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</si>
  <si>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</si>
  <si>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</si>
  <si>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</si>
  <si>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</si>
  <si>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</si>
  <si>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</si>
  <si>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</si>
  <si>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</si>
  <si>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</si>
  <si>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</si>
  <si>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</si>
  <si>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</si>
  <si>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</si>
  <si>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</si>
  <si>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</si>
  <si>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</si>
  <si>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</si>
  <si>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</si>
  <si>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</si>
  <si>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</si>
  <si>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</si>
  <si>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</si>
  <si>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</si>
  <si>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</si>
  <si>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</si>
  <si>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</si>
  <si>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</si>
  <si>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</si>
  <si>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</si>
  <si>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</si>
  <si>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</si>
  <si>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</si>
  <si>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</si>
  <si>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</si>
  <si>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</si>
  <si>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</si>
  <si>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</si>
  <si>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</si>
  <si>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</si>
  <si>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</si>
  <si>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</si>
  <si>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</si>
  <si>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</si>
  <si>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</si>
  <si>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</si>
  <si>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</si>
  <si>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</si>
  <si>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</si>
  <si>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</si>
  <si>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</si>
  <si>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</si>
  <si>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</si>
  <si>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</si>
  <si>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</si>
  <si>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</si>
  <si>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</si>
  <si>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</si>
  <si>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</si>
  <si>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</si>
  <si>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</si>
  <si>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</si>
  <si>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</si>
  <si>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</si>
  <si>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</si>
  <si>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</si>
  <si>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</si>
  <si>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</si>
  <si>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</si>
  <si>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</si>
  <si>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</si>
  <si>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</si>
  <si>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</si>
  <si>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</si>
  <si>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</si>
  <si>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</si>
  <si>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</si>
  <si>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</si>
  <si>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</si>
  <si>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</si>
  <si>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</si>
  <si>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</si>
  <si>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</si>
  <si>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</si>
  <si>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</si>
  <si>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</si>
  <si>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</si>
  <si>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</si>
  <si>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</si>
  <si>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</si>
  <si>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</si>
  <si>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</si>
  <si>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</si>
  <si>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</si>
  <si>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</si>
  <si>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</si>
  <si>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</si>
  <si>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</si>
  <si>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</si>
  <si>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</si>
  <si>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</si>
  <si>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</si>
  <si>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</si>
  <si>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</si>
  <si>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</si>
  <si>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</si>
  <si>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</si>
  <si>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</si>
  <si>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</si>
  <si>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</si>
  <si>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</si>
  <si>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</si>
  <si>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</si>
  <si>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</si>
  <si>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</si>
  <si>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</si>
  <si>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</si>
  <si>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</si>
  <si>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</si>
  <si>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</si>
  <si>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</si>
  <si>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</si>
  <si>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</si>
  <si>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</si>
  <si>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</si>
  <si>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</si>
  <si>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</si>
  <si>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</si>
  <si>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</si>
  <si>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</si>
  <si>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</si>
  <si>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</si>
  <si>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</si>
  <si>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</si>
  <si>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</si>
  <si>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</si>
  <si>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</si>
  <si>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</si>
  <si>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</si>
  <si>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</si>
  <si>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</si>
  <si>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</si>
  <si>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</si>
  <si>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</si>
  <si>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</si>
  <si>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</si>
  <si>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</si>
  <si>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</si>
  <si>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</si>
  <si>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</si>
  <si>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</si>
  <si>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</si>
  <si>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</si>
  <si>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</si>
  <si>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</si>
  <si>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</si>
  <si>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</si>
  <si>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</si>
  <si>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</si>
  <si>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</si>
  <si>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</si>
  <si>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</si>
  <si>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</si>
  <si>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</si>
  <si>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</si>
  <si>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</si>
  <si>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</si>
  <si>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</si>
  <si>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</si>
  <si>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</si>
  <si>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</si>
  <si>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</si>
  <si>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</si>
  <si>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</si>
  <si>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</si>
  <si>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</si>
  <si>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</si>
  <si>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</si>
  <si>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</si>
  <si>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</si>
  <si>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</si>
  <si>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</si>
  <si>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</si>
  <si>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</si>
  <si>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</si>
  <si>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</si>
  <si>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</si>
  <si>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</si>
  <si>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</si>
  <si>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</si>
  <si>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</si>
  <si>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</si>
  <si>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</si>
  <si>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</si>
  <si>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</si>
  <si>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</si>
  <si>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</si>
  <si>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</si>
  <si>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</si>
  <si>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</si>
  <si>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</si>
  <si>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</si>
  <si>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</si>
  <si>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</si>
  <si>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</si>
  <si>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</si>
  <si>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</si>
  <si>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</si>
  <si>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</si>
  <si>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</si>
  <si>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</si>
  <si>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</si>
  <si>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</si>
  <si>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</si>
  <si>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</si>
  <si>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</si>
  <si>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</si>
  <si>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</si>
  <si>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</si>
  <si>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</si>
  <si>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</si>
  <si>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</si>
  <si>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</si>
  <si>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</si>
  <si>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</si>
  <si>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</si>
  <si>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</si>
  <si>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</si>
  <si>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</si>
  <si>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</si>
  <si>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</si>
  <si>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</si>
  <si>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</si>
  <si>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</si>
  <si>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</si>
  <si>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</si>
  <si>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</si>
  <si>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</si>
  <si>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</si>
  <si>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</si>
  <si>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</si>
  <si>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</si>
  <si>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</si>
  <si>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</si>
  <si>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</si>
  <si>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</si>
  <si>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</si>
  <si>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</si>
  <si>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</si>
  <si>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</si>
  <si>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</si>
  <si>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</si>
  <si>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</si>
  <si>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</si>
  <si>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</si>
  <si>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</si>
  <si>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</si>
  <si>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</si>
  <si>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</si>
  <si>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</si>
  <si>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</si>
  <si>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</si>
  <si>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</si>
  <si>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</si>
  <si>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</si>
  <si>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</si>
  <si>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</si>
  <si>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</si>
  <si>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</si>
  <si>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</si>
  <si>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</si>
  <si>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</si>
  <si>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</si>
  <si>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</si>
  <si>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</si>
  <si>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</si>
  <si>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</si>
  <si>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</si>
  <si>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</si>
  <si>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</si>
  <si>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</si>
  <si>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</si>
  <si>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</si>
  <si>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</si>
  <si>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</si>
  <si>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</si>
  <si>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</si>
  <si>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</si>
  <si>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</si>
  <si>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</si>
  <si>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</si>
  <si>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</si>
  <si>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</si>
  <si>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</si>
  <si>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</si>
  <si>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</si>
  <si>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</si>
  <si>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</si>
  <si>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</si>
  <si>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</si>
  <si>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</si>
  <si>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</si>
  <si>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</si>
  <si>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</si>
  <si>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</si>
  <si>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</si>
  <si>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</si>
  <si>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</si>
  <si>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</si>
  <si>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</si>
  <si>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</si>
  <si>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</si>
  <si>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</si>
  <si>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</si>
  <si>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</si>
  <si>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</si>
  <si>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</si>
  <si>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</si>
  <si>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</si>
  <si>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</si>
  <si>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</si>
  <si>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</si>
  <si>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</si>
  <si>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</si>
  <si>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</si>
  <si>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</si>
  <si>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</si>
  <si>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</si>
  <si>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</si>
  <si>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</si>
  <si>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</si>
  <si>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</si>
  <si>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</si>
  <si>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</si>
  <si>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</si>
  <si>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</si>
  <si>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</si>
  <si>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</si>
  <si>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</si>
  <si>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</si>
  <si>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</si>
  <si>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</si>
  <si>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</si>
  <si>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</si>
  <si>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</si>
  <si>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</si>
  <si>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</si>
  <si>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</si>
  <si>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</si>
  <si>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</si>
  <si>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</si>
  <si>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</si>
  <si>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</si>
  <si>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</si>
  <si>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</si>
  <si>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</si>
  <si>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</si>
  <si>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</si>
  <si>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</si>
  <si>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</si>
  <si>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</si>
  <si>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</si>
  <si>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</si>
  <si>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</si>
  <si>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</si>
  <si>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</si>
  <si>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</si>
  <si>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</si>
  <si>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</si>
  <si>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</si>
  <si>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</si>
  <si>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</si>
  <si>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</si>
  <si>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</si>
  <si>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</si>
  <si>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</si>
  <si>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</si>
  <si>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</si>
  <si>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</si>
  <si>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</si>
  <si>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</si>
  <si>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</si>
  <si>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</si>
  <si>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</si>
  <si>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</si>
  <si>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</si>
  <si>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</si>
  <si>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</si>
  <si>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</si>
  <si>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</si>
  <si>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</si>
  <si>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</si>
  <si>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</si>
  <si>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</si>
  <si>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</si>
  <si>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</si>
  <si>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</si>
  <si>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</si>
  <si>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</si>
  <si>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</si>
  <si>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</si>
  <si>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</si>
  <si>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</si>
  <si>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</si>
  <si>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</si>
  <si>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</si>
  <si>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</si>
  <si>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</si>
  <si>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</si>
  <si>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</si>
  <si>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</si>
  <si>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</si>
  <si>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</si>
  <si>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</si>
  <si>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</si>
  <si>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</si>
  <si>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</si>
  <si>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</si>
  <si>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</si>
  <si>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</si>
  <si>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</si>
  <si>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</si>
  <si>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</si>
  <si>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</si>
  <si>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</si>
  <si>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</si>
  <si>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</si>
  <si>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</si>
  <si>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</si>
  <si>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</si>
  <si>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</si>
  <si>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</si>
  <si>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</si>
  <si>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</si>
  <si>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</si>
  <si>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</si>
  <si>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</si>
  <si>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</si>
  <si>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</si>
  <si>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</si>
  <si>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</si>
  <si>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</si>
  <si>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</si>
  <si>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</si>
  <si>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</si>
  <si>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</si>
  <si>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</si>
  <si>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</si>
  <si>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</si>
  <si>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</si>
  <si>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</si>
  <si>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</si>
  <si>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</si>
  <si>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</si>
  <si>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</si>
  <si>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</si>
  <si>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</si>
  <si>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</si>
  <si>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</si>
  <si>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</si>
  <si>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</si>
  <si>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</si>
  <si>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</si>
  <si>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</si>
  <si>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</si>
  <si>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</si>
  <si>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</si>
  <si>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</si>
  <si>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</si>
  <si>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</si>
  <si>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</si>
  <si>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</si>
  <si>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</si>
  <si>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</si>
  <si>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</si>
  <si>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</si>
  <si>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</si>
  <si>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</si>
  <si>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</si>
  <si>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</si>
  <si>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</si>
  <si>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</si>
  <si>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</si>
  <si>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</si>
  <si>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</si>
  <si>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</si>
  <si>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</si>
  <si>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</si>
  <si>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</si>
  <si>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</si>
  <si>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</si>
  <si>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</si>
  <si>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</si>
  <si>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</si>
  <si>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</si>
  <si>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</si>
  <si>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</si>
  <si>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</si>
  <si>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</si>
  <si>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</si>
  <si>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</si>
  <si>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</si>
  <si>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</si>
  <si>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</si>
  <si>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</si>
  <si>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</si>
  <si>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</si>
  <si>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</si>
  <si>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</si>
  <si>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</si>
  <si>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</si>
  <si>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</si>
  <si>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</si>
  <si>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</si>
  <si>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</si>
  <si>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</si>
  <si>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</si>
  <si>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</si>
  <si>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</si>
  <si>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</si>
  <si>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</si>
  <si>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</si>
  <si>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</si>
  <si>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</si>
  <si>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</si>
  <si>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</si>
  <si>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</si>
  <si>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</si>
  <si>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</si>
  <si>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</si>
  <si>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</si>
  <si>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</si>
  <si>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</si>
  <si>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</si>
  <si>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</si>
  <si>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</si>
  <si>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</si>
  <si>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</si>
  <si>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</si>
  <si>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</si>
  <si>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</si>
  <si>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</si>
  <si>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</si>
  <si>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</si>
  <si>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</si>
  <si>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</si>
  <si>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</si>
  <si>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</si>
  <si>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</si>
  <si>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</si>
  <si>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</si>
  <si>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</si>
  <si>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</si>
  <si>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</si>
  <si>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</si>
  <si>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</si>
  <si>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</si>
  <si>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</si>
  <si>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</si>
  <si>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</si>
  <si>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</si>
  <si>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</si>
  <si>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</si>
  <si>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</si>
  <si>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</si>
  <si>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</si>
  <si>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</si>
  <si>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</si>
  <si>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</si>
  <si>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</si>
  <si>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</si>
  <si>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</si>
  <si>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</si>
  <si>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</si>
  <si>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</si>
  <si>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</si>
  <si>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</si>
  <si>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</si>
  <si>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</si>
  <si>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</si>
  <si>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</si>
  <si>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</si>
  <si>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</si>
  <si>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</si>
  <si>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</si>
  <si>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</si>
  <si>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</si>
  <si>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</si>
  <si>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</si>
  <si>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</si>
  <si>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</si>
  <si>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</si>
  <si>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</si>
  <si>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</si>
  <si>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</si>
  <si>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</si>
  <si>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</si>
  <si>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</si>
  <si>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</si>
  <si>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</si>
  <si>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</si>
  <si>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</si>
  <si>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</si>
  <si>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</si>
  <si>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</si>
  <si>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</si>
  <si>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</si>
  <si>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</si>
  <si>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</si>
  <si>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</si>
  <si>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</si>
  <si>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</si>
  <si>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</si>
  <si>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</si>
  <si>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</si>
  <si>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</si>
  <si>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</si>
  <si>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</si>
  <si>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</si>
  <si>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</si>
  <si>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</si>
  <si>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</si>
  <si>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</si>
  <si>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</si>
  <si>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</si>
  <si>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</si>
  <si>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</si>
  <si>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</si>
  <si>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</si>
  <si>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</si>
  <si>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</si>
  <si>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</si>
  <si>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</si>
  <si>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</si>
  <si>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</si>
  <si>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</si>
  <si>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</si>
  <si>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</si>
  <si>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</si>
  <si>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</si>
  <si>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</si>
  <si>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</si>
  <si>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</si>
  <si>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</si>
  <si>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</si>
  <si>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</si>
  <si>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</si>
  <si>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</si>
  <si>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</si>
  <si>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</si>
  <si>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</si>
  <si>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</si>
  <si>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</si>
  <si>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</si>
  <si>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</si>
  <si>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</si>
  <si>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</si>
  <si>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</si>
  <si>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</si>
  <si>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</si>
  <si>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</si>
  <si>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</si>
  <si>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</si>
  <si>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</si>
  <si>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</si>
  <si>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</si>
  <si>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</si>
  <si>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</si>
  <si>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</si>
  <si>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</si>
  <si>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</si>
  <si>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</si>
  <si>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</si>
  <si>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</si>
  <si>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</si>
  <si>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</si>
  <si>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</si>
  <si>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</si>
  <si>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</si>
  <si>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</si>
  <si>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</si>
  <si>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</si>
  <si>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</si>
  <si>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</si>
  <si>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</si>
  <si>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</si>
  <si>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</si>
  <si>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</si>
  <si>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</si>
  <si>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</si>
  <si>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</si>
  <si>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</si>
  <si>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</si>
  <si>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</si>
  <si>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</si>
  <si>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</si>
  <si>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</si>
  <si>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</si>
  <si>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</si>
  <si>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</si>
  <si>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</si>
  <si>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</si>
  <si>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</si>
  <si>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</si>
  <si>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</si>
  <si>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</si>
  <si>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</si>
  <si>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</si>
  <si>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</si>
  <si>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</si>
  <si>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</si>
  <si>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</si>
  <si>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</si>
  <si>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</si>
  <si>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</si>
  <si>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</si>
  <si>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</si>
  <si>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</si>
  <si>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</si>
  <si>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</si>
  <si>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</si>
  <si>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</si>
  <si>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</si>
  <si>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</si>
  <si>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</si>
  <si>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</si>
  <si>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</si>
  <si>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</si>
  <si>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</si>
  <si>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</si>
  <si>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</si>
  <si>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</si>
  <si>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</si>
  <si>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</si>
  <si>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</si>
  <si>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</si>
  <si>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</si>
  <si>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</si>
  <si>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</si>
  <si>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</si>
  <si>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</si>
  <si>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</si>
  <si>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</si>
  <si>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</si>
  <si>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</si>
  <si>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</si>
  <si>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</si>
  <si>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</si>
  <si>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</si>
  <si>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</si>
  <si>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</si>
  <si>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</si>
  <si>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</si>
  <si>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</si>
  <si>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</si>
  <si>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</si>
  <si>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</si>
  <si>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</si>
  <si>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</si>
  <si>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</si>
  <si>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</si>
  <si>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</si>
  <si>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</si>
  <si>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</si>
  <si>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</si>
  <si>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</si>
  <si>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</si>
  <si>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</si>
  <si>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</si>
  <si>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</si>
  <si>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</si>
  <si>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</si>
  <si>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</si>
  <si>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</si>
  <si>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</si>
  <si>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</si>
  <si>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</si>
  <si>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</si>
  <si>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</si>
  <si>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</si>
  <si>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</si>
  <si>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</si>
  <si>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</si>
  <si>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</si>
  <si>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</si>
  <si>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</si>
  <si>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</si>
  <si>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</si>
  <si>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</si>
  <si>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</si>
  <si>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</si>
  <si>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</si>
  <si>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</si>
  <si>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</si>
  <si>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</si>
  <si>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</si>
  <si>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</si>
  <si>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</si>
  <si>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</si>
  <si>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</si>
  <si>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</si>
  <si>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</si>
  <si>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</si>
  <si>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</si>
  <si>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</si>
  <si>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</si>
  <si>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</si>
  <si>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</si>
  <si>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</si>
  <si>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</si>
  <si>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</si>
  <si>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</si>
  <si>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</si>
  <si>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</si>
  <si>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</si>
  <si>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</si>
  <si>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</si>
  <si>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</si>
  <si>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</si>
  <si>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</si>
  <si>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</si>
  <si>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</si>
  <si>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</si>
  <si>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</si>
  <si>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</si>
  <si>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</si>
  <si>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</si>
  <si>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</si>
  <si>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</si>
  <si>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</si>
  <si>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</si>
  <si>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</si>
  <si>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</si>
  <si>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</si>
  <si>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</si>
  <si>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</si>
  <si>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</si>
  <si>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</si>
  <si>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</si>
  <si>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</si>
  <si>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</si>
  <si>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</si>
  <si>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</si>
  <si>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</si>
  <si>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</si>
  <si>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</si>
  <si>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</si>
  <si>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</si>
  <si>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</si>
  <si>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</si>
  <si>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</si>
  <si>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</si>
  <si>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</si>
  <si>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</si>
  <si>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</si>
  <si>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</si>
  <si>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</si>
  <si>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</si>
  <si>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</si>
  <si>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</si>
  <si>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</si>
  <si>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</si>
  <si>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</si>
  <si>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</si>
  <si>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</si>
  <si>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</si>
  <si>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</si>
  <si>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</si>
  <si>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</si>
  <si>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</si>
  <si>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</si>
  <si>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</si>
  <si>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</si>
  <si>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</si>
  <si>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</si>
  <si>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</si>
  <si>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</si>
  <si>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</si>
  <si>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</si>
  <si>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</si>
  <si>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</si>
  <si>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</si>
  <si>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</si>
  <si>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</si>
  <si>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</si>
  <si>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</si>
  <si>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</si>
  <si>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</si>
  <si>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</si>
  <si>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</si>
  <si>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</si>
  <si>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</si>
  <si>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</si>
  <si>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</si>
  <si>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</si>
  <si>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</si>
  <si>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</si>
  <si>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</si>
  <si>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</si>
  <si>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</si>
  <si>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</si>
  <si>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</si>
  <si>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</si>
  <si>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</si>
  <si>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</si>
  <si>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</si>
  <si>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</si>
  <si>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</si>
  <si>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</si>
  <si>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</si>
  <si>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</si>
  <si>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</si>
  <si>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</si>
  <si>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</si>
  <si>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</si>
  <si>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</si>
  <si>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</si>
  <si>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</si>
  <si>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</si>
  <si>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</si>
  <si>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</si>
  <si>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</si>
  <si>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</si>
  <si>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</si>
  <si>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</si>
  <si>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</si>
  <si>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</si>
  <si>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</si>
  <si>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</si>
  <si>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</si>
  <si>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</si>
  <si>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</si>
  <si>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</si>
  <si>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</si>
  <si>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</si>
  <si>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</si>
  <si>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</si>
  <si>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</si>
  <si>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</si>
  <si>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</si>
  <si>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</si>
  <si>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</si>
  <si>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</si>
  <si>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</si>
  <si>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</si>
  <si>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</si>
  <si>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</si>
  <si>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</si>
  <si>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</si>
  <si>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</si>
  <si>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</si>
  <si>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</si>
  <si>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</si>
  <si>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</si>
  <si>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</si>
  <si>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</si>
  <si>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</si>
  <si>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</si>
  <si>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</si>
  <si>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</si>
  <si>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</si>
  <si>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</si>
  <si>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</si>
  <si>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</si>
  <si>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</si>
  <si>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</si>
  <si>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</si>
  <si>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</si>
  <si>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</si>
  <si>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</si>
  <si>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</si>
  <si>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</si>
  <si>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</si>
  <si>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</si>
  <si>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</si>
  <si>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</si>
  <si>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</si>
  <si>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</si>
  <si>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</si>
  <si>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</si>
  <si>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</si>
  <si>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</si>
  <si>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</si>
  <si>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</si>
  <si>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</si>
  <si>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</si>
  <si>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</si>
  <si>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</si>
  <si>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</si>
  <si>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</si>
  <si>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</si>
  <si>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</si>
  <si>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</si>
  <si>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</si>
  <si>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</si>
  <si>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</si>
  <si>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</si>
  <si>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</si>
  <si>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</si>
  <si>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</si>
  <si>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</si>
  <si>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</si>
  <si>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</si>
  <si>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</si>
  <si>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</si>
  <si>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</si>
  <si>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</si>
  <si>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</si>
  <si>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</si>
  <si>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</si>
  <si>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</si>
  <si>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</si>
  <si>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</si>
  <si>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</si>
  <si>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</si>
  <si>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</si>
  <si>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</si>
  <si>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</si>
  <si>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</si>
  <si>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</si>
  <si>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</si>
  <si>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</si>
  <si>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</si>
  <si>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</si>
  <si>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</si>
  <si>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</si>
  <si>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</si>
  <si>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</si>
  <si>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</si>
  <si>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</si>
  <si>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</si>
  <si>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</si>
  <si>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</si>
  <si>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</si>
  <si>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</si>
  <si>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</si>
  <si>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</si>
  <si>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</si>
  <si>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</si>
  <si>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</si>
  <si>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</si>
  <si>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</si>
  <si>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</si>
  <si>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</si>
  <si>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</si>
  <si>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</si>
  <si>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</si>
  <si>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</si>
  <si>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</si>
  <si>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</si>
  <si>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</si>
  <si>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</si>
  <si>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</si>
  <si>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</si>
  <si>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</si>
  <si>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</si>
  <si>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</si>
  <si>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</si>
  <si>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</si>
  <si>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</si>
  <si>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</si>
  <si>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</si>
  <si>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</si>
  <si>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</si>
  <si>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</si>
  <si>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</si>
  <si>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</si>
  <si>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</si>
  <si>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</si>
  <si>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</si>
  <si>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</si>
  <si>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</si>
  <si>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</si>
  <si>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</si>
  <si>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</si>
  <si>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</si>
  <si>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</si>
  <si>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</si>
  <si>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</si>
  <si>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</si>
  <si>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</si>
  <si>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</si>
  <si>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</si>
  <si>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</si>
  <si>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</si>
  <si>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</si>
  <si>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</si>
  <si>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</si>
  <si>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</si>
  <si>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</si>
  <si>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</si>
  <si>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</si>
  <si>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</si>
  <si>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</si>
  <si>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</si>
  <si>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</si>
  <si>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</si>
  <si>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</si>
  <si>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</si>
  <si>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</si>
  <si>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</si>
  <si>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</si>
  <si>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</si>
  <si>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</si>
  <si>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</si>
  <si>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</si>
  <si>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</si>
  <si>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</si>
  <si>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</si>
  <si>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</si>
  <si>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</si>
  <si>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</si>
  <si>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</si>
  <si>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</si>
  <si>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</si>
  <si>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</si>
  <si>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</si>
  <si>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</si>
  <si>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</si>
  <si>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</si>
  <si>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</si>
  <si>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</si>
  <si>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</si>
  <si>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</si>
  <si>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</si>
  <si>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</si>
  <si>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</si>
  <si>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</si>
  <si>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</si>
  <si>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</si>
  <si>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</si>
  <si>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</si>
  <si>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</si>
  <si>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</si>
  <si>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</si>
  <si>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</si>
  <si>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</si>
  <si>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</si>
  <si>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</si>
  <si>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</si>
  <si>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</si>
  <si>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</si>
  <si>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</si>
  <si>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</si>
  <si>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</si>
  <si>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</si>
  <si>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</si>
  <si>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</si>
  <si>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</si>
  <si>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</si>
  <si>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</si>
  <si>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</si>
  <si>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</si>
  <si>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</si>
  <si>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</si>
  <si>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</si>
  <si>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</si>
  <si>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</si>
  <si>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</si>
  <si>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</si>
  <si>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</si>
  <si>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</si>
  <si>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</si>
  <si>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</si>
  <si>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</si>
  <si>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</si>
  <si>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</si>
  <si>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</si>
  <si>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</si>
  <si>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</si>
  <si>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</si>
  <si>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</si>
  <si>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</si>
  <si>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</si>
  <si>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</si>
  <si>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</si>
  <si>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</si>
  <si>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</si>
  <si>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</si>
  <si>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</si>
  <si>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</si>
  <si>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</si>
  <si>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</si>
  <si>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</si>
  <si>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</si>
  <si>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</si>
  <si>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</si>
  <si>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</si>
  <si>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</si>
  <si>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</si>
  <si>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</si>
  <si>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</si>
  <si>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</si>
  <si>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</si>
  <si>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</si>
  <si>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</si>
  <si>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</si>
  <si>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</si>
  <si>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</si>
  <si>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</si>
  <si>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</si>
  <si>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</si>
  <si>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</si>
  <si>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</si>
  <si>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</si>
  <si>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</si>
  <si>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</si>
  <si>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</si>
  <si>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</si>
  <si>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</si>
  <si>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</si>
  <si>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</si>
  <si>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</si>
  <si>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</si>
  <si>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</si>
  <si>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</si>
  <si>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</si>
  <si>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</si>
  <si>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</si>
  <si>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</si>
  <si>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</si>
  <si>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</si>
  <si>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</si>
  <si>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</si>
  <si>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</si>
  <si>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</si>
  <si>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</si>
  <si>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</si>
  <si>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</si>
  <si>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G2Name</t>
  </si>
  <si>
    <t>รายได้ หัก ค่าใช้จ่าย</t>
  </si>
  <si>
    <t>ประมาณการกระทรวง 2563 (กปภ.)</t>
  </si>
  <si>
    <t>ประมาณ2563 (หน่วยบริการ)</t>
  </si>
  <si>
    <t xml:space="preserve"> แผนการดำเนินการ 3 เดือน (ล้านบาท)</t>
  </si>
  <si>
    <t xml:space="preserve"> ผลการดำเนินงาน 3 เดือน (ล้านบาท) </t>
  </si>
  <si>
    <t xml:space="preserve"> แผนการดำเนินการ 3 เดือน (ล้านบาท) </t>
  </si>
  <si>
    <t xml:space="preserve"> ผลการดำเนินงาน 3 เดือน (ล้านบาท)</t>
  </si>
  <si>
    <t>รายได้ (หักรายการงบลงุทน) ต.ค.62  - ม.ค.63</t>
  </si>
  <si>
    <t>ค่าใช้จ่าย (หักรายการงบค่าเสื่อม) ต.ค.62 - ม.ค. 63</t>
  </si>
  <si>
    <t>ควบคุมค่าใช้จ่ายรอบ 5 เดือน ปี2563</t>
  </si>
  <si>
    <t>ต.ต.62 - ก.พ.63</t>
  </si>
  <si>
    <t>ทุนสำรองสุทธิ (NWC) ก.พ. 63</t>
  </si>
  <si>
    <t>เงินบำรุงคงเหลือ ก.พ. 63</t>
  </si>
  <si>
    <t>หนี้สินและภาระผูกพัน  ก.พ. 63</t>
  </si>
  <si>
    <t>G1</t>
  </si>
  <si>
    <t>G2</t>
  </si>
  <si>
    <t>1</t>
  </si>
  <si>
    <t>2</t>
  </si>
  <si>
    <t>4</t>
  </si>
  <si>
    <t>5</t>
  </si>
  <si>
    <t>3</t>
  </si>
  <si>
    <t>แผน 5 เดือน</t>
  </si>
  <si>
    <t>ผลงาน 5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</si>
</sst>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8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4" fillId="0" borderId="0"/>
    <xf numFmtId="0" fontId="34" fillId="0" borderId="0"/>
    <xf numFmtId="0" fontId="36" fillId="0" borderId="0"/>
  </cellStyleXfs>
  <cellXfs count="135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65" fontId="22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65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22" fillId="0" borderId="10" xfId="0" applyFont="1" applyFill="1" applyBorder="1" applyAlignment="1">
      <alignment horizontal="left"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13" fillId="10" borderId="5" xfId="0" applyFont="1" applyFill="1" applyBorder="1" applyAlignment="1">
      <alignment horizontal="justify" vertical="center"/>
    </xf>
    <xf numFmtId="0" fontId="13" fillId="10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65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4" fontId="31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3" fontId="31" fillId="0" borderId="9" xfId="0" applyNumberFormat="1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1" xfId="1" applyFont="1" applyFill="1" applyBorder="1" applyAlignment="1">
      <alignment horizontal="right" wrapText="1"/>
    </xf>
    <xf numFmtId="2" fontId="33" fillId="0" borderId="1" xfId="6" applyNumberFormat="1" applyFont="1" applyFill="1" applyBorder="1" applyAlignment="1">
      <alignment horizontal="right" wrapText="1"/>
    </xf>
    <xf numFmtId="0" fontId="33" fillId="0" borderId="1" xfId="7" applyFont="1" applyFill="1" applyBorder="1" applyAlignment="1">
      <alignment wrapText="1"/>
    </xf>
    <xf numFmtId="0" fontId="33" fillId="0" borderId="1" xfId="7" applyFont="1" applyFill="1" applyBorder="1" applyAlignment="1">
      <alignment horizontal="right" wrapText="1"/>
    </xf>
    <xf numFmtId="0" fontId="34" fillId="0" borderId="0" xfId="7"/>
    <xf numFmtId="17" fontId="7" fillId="0" borderId="0" xfId="0" applyNumberFormat="1" applyFont="1" applyFill="1" applyAlignment="1">
      <alignment horizontal="left"/>
    </xf>
    <xf numFmtId="165" fontId="23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7" fillId="2" borderId="2" xfId="8" applyFont="1" applyFill="1" applyBorder="1" applyAlignment="1">
      <alignment horizontal="center"/>
    </xf>
    <xf numFmtId="166" fontId="35" fillId="0" borderId="1" xfId="8" applyNumberFormat="1" applyFont="1" applyFill="1" applyBorder="1" applyAlignment="1">
      <alignment horizontal="right" wrapText="1"/>
    </xf>
    <xf numFmtId="0" fontId="35" fillId="0" borderId="1" xfId="8" applyFont="1" applyFill="1" applyBorder="1" applyAlignment="1">
      <alignment wrapText="1"/>
    </xf>
    <xf numFmtId="0" fontId="35" fillId="0" borderId="1" xfId="8" applyFont="1" applyFill="1" applyBorder="1" applyAlignment="1">
      <alignment horizontal="right" wrapText="1"/>
    </xf>
    <xf numFmtId="0" fontId="36" fillId="0" borderId="0" xfId="8"/>
    <xf numFmtId="43" fontId="37" fillId="2" borderId="2" xfId="1" applyFont="1" applyFill="1" applyBorder="1" applyAlignment="1">
      <alignment horizontal="center"/>
    </xf>
    <xf numFmtId="43" fontId="35" fillId="0" borderId="1" xfId="1" applyFont="1" applyFill="1" applyBorder="1" applyAlignment="1">
      <alignment horizontal="right" wrapText="1"/>
    </xf>
    <xf numFmtId="0" fontId="35" fillId="11" borderId="1" xfId="8" applyFont="1" applyFill="1" applyBorder="1" applyAlignment="1">
      <alignment wrapText="1"/>
    </xf>
    <xf numFmtId="0" fontId="35" fillId="12" borderId="1" xfId="8" applyFont="1" applyFill="1" applyBorder="1" applyAlignment="1">
      <alignment wrapText="1"/>
    </xf>
    <xf numFmtId="0" fontId="35" fillId="14" borderId="1" xfId="8" applyFont="1" applyFill="1" applyBorder="1" applyAlignment="1">
      <alignment wrapText="1"/>
    </xf>
    <xf numFmtId="0" fontId="35" fillId="15" borderId="1" xfId="8" applyFont="1" applyFill="1" applyBorder="1" applyAlignment="1">
      <alignment wrapText="1"/>
    </xf>
    <xf numFmtId="0" fontId="35" fillId="13" borderId="1" xfId="8" applyFont="1" applyFill="1" applyBorder="1" applyAlignment="1">
      <alignment wrapText="1"/>
    </xf>
    <xf numFmtId="0" fontId="35" fillId="10" borderId="1" xfId="8" applyFont="1" applyFill="1" applyBorder="1" applyAlignment="1">
      <alignment wrapText="1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9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Normal_Sheet2_3" xfId="8"/>
    <cellStyle name="ปกติ_ID" xfId="4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91264"/>
        <c:axId val="34892800"/>
      </c:barChart>
      <c:catAx>
        <c:axId val="3489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34892800"/>
        <c:crosses val="autoZero"/>
        <c:auto val="1"/>
        <c:lblAlgn val="ctr"/>
        <c:lblOffset val="200"/>
        <c:noMultiLvlLbl val="0"/>
      </c:catAx>
      <c:valAx>
        <c:axId val="348928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489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K4" sqref="DK4:DP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2912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102" t="s">
        <v>2913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2904</v>
      </c>
      <c r="D4" s="13" t="s">
        <v>2905</v>
      </c>
      <c r="E4" s="14" t="s">
        <v>2924</v>
      </c>
      <c r="F4" s="13" t="s">
        <v>2925</v>
      </c>
      <c r="G4" s="13" t="s">
        <v>2844</v>
      </c>
      <c r="H4" s="14" t="s">
        <v>2845</v>
      </c>
      <c r="I4" s="14"/>
      <c r="J4" s="13" t="s">
        <v>2904</v>
      </c>
      <c r="K4" s="13" t="s">
        <v>2905</v>
      </c>
      <c r="L4" s="14" t="s">
        <v>2924</v>
      </c>
      <c r="M4" s="13" t="s">
        <v>2925</v>
      </c>
      <c r="N4" s="13" t="s">
        <v>2844</v>
      </c>
      <c r="O4" s="14" t="s">
        <v>2845</v>
      </c>
      <c r="P4" s="14"/>
      <c r="Q4" s="13" t="s">
        <v>2904</v>
      </c>
      <c r="R4" s="13" t="s">
        <v>2905</v>
      </c>
      <c r="S4" s="14" t="s">
        <v>2924</v>
      </c>
      <c r="T4" s="13" t="s">
        <v>2925</v>
      </c>
      <c r="U4" s="13" t="s">
        <v>2844</v>
      </c>
      <c r="V4" s="14" t="s">
        <v>2845</v>
      </c>
      <c r="W4" s="14"/>
      <c r="X4" s="13" t="s">
        <v>2904</v>
      </c>
      <c r="Y4" s="13" t="s">
        <v>2905</v>
      </c>
      <c r="Z4" s="14" t="s">
        <v>2924</v>
      </c>
      <c r="AA4" s="13" t="s">
        <v>2925</v>
      </c>
      <c r="AB4" s="13" t="s">
        <v>2844</v>
      </c>
      <c r="AC4" s="14" t="s">
        <v>2845</v>
      </c>
      <c r="AD4" s="14"/>
      <c r="AE4" s="13" t="s">
        <v>2904</v>
      </c>
      <c r="AF4" s="13" t="s">
        <v>2905</v>
      </c>
      <c r="AG4" s="14" t="s">
        <v>2924</v>
      </c>
      <c r="AH4" s="13" t="s">
        <v>2925</v>
      </c>
      <c r="AI4" s="13" t="s">
        <v>2844</v>
      </c>
      <c r="AJ4" s="14" t="s">
        <v>2845</v>
      </c>
      <c r="AK4" s="14"/>
      <c r="AL4" s="13" t="s">
        <v>2904</v>
      </c>
      <c r="AM4" s="13" t="s">
        <v>2905</v>
      </c>
      <c r="AN4" s="14" t="s">
        <v>2924</v>
      </c>
      <c r="AO4" s="13" t="s">
        <v>2925</v>
      </c>
      <c r="AP4" s="13" t="s">
        <v>2844</v>
      </c>
      <c r="AQ4" s="14" t="s">
        <v>2845</v>
      </c>
      <c r="AR4" s="14"/>
      <c r="AS4" s="13" t="s">
        <v>2904</v>
      </c>
      <c r="AT4" s="13" t="s">
        <v>2905</v>
      </c>
      <c r="AU4" s="14" t="s">
        <v>2924</v>
      </c>
      <c r="AV4" s="13" t="s">
        <v>2925</v>
      </c>
      <c r="AW4" s="13" t="s">
        <v>2844</v>
      </c>
      <c r="AX4" s="14" t="s">
        <v>2845</v>
      </c>
      <c r="AY4" s="14"/>
      <c r="AZ4" s="13" t="s">
        <v>2904</v>
      </c>
      <c r="BA4" s="13" t="s">
        <v>2905</v>
      </c>
      <c r="BB4" s="14" t="s">
        <v>2924</v>
      </c>
      <c r="BC4" s="13" t="s">
        <v>2925</v>
      </c>
      <c r="BD4" s="13" t="s">
        <v>2844</v>
      </c>
      <c r="BE4" s="14" t="s">
        <v>2845</v>
      </c>
      <c r="BF4" s="14"/>
      <c r="BG4" s="13" t="s">
        <v>2904</v>
      </c>
      <c r="BH4" s="13" t="s">
        <v>2905</v>
      </c>
      <c r="BI4" s="14" t="s">
        <v>2924</v>
      </c>
      <c r="BJ4" s="13" t="s">
        <v>2925</v>
      </c>
      <c r="BK4" s="13" t="s">
        <v>2844</v>
      </c>
      <c r="BL4" s="14" t="s">
        <v>2845</v>
      </c>
      <c r="BM4" s="14"/>
      <c r="BN4" s="13" t="s">
        <v>2904</v>
      </c>
      <c r="BO4" s="13" t="s">
        <v>2905</v>
      </c>
      <c r="BP4" s="14" t="s">
        <v>2924</v>
      </c>
      <c r="BQ4" s="13" t="s">
        <v>2925</v>
      </c>
      <c r="BR4" s="13" t="s">
        <v>2844</v>
      </c>
      <c r="BS4" s="14" t="s">
        <v>2845</v>
      </c>
      <c r="BT4" s="14"/>
      <c r="BU4" s="13" t="s">
        <v>2904</v>
      </c>
      <c r="BV4" s="13" t="s">
        <v>2905</v>
      </c>
      <c r="BW4" s="14" t="s">
        <v>2924</v>
      </c>
      <c r="BX4" s="13" t="s">
        <v>2925</v>
      </c>
      <c r="BY4" s="13" t="s">
        <v>2844</v>
      </c>
      <c r="BZ4" s="14" t="s">
        <v>2845</v>
      </c>
      <c r="CA4" s="14"/>
      <c r="CB4" s="13" t="s">
        <v>2904</v>
      </c>
      <c r="CC4" s="13" t="s">
        <v>2905</v>
      </c>
      <c r="CD4" s="14" t="s">
        <v>2924</v>
      </c>
      <c r="CE4" s="13" t="s">
        <v>2925</v>
      </c>
      <c r="CF4" s="13" t="s">
        <v>2844</v>
      </c>
      <c r="CG4" s="14" t="s">
        <v>2845</v>
      </c>
      <c r="CH4" s="14"/>
      <c r="CI4" s="13" t="s">
        <v>2904</v>
      </c>
      <c r="CJ4" s="13" t="s">
        <v>2905</v>
      </c>
      <c r="CK4" s="14" t="s">
        <v>2924</v>
      </c>
      <c r="CL4" s="13" t="s">
        <v>2925</v>
      </c>
      <c r="CM4" s="13" t="s">
        <v>2844</v>
      </c>
      <c r="CN4" s="14" t="s">
        <v>2845</v>
      </c>
      <c r="CO4" s="14"/>
      <c r="CP4" s="13" t="s">
        <v>2904</v>
      </c>
      <c r="CQ4" s="13" t="s">
        <v>2905</v>
      </c>
      <c r="CR4" s="14" t="s">
        <v>2924</v>
      </c>
      <c r="CS4" s="13" t="s">
        <v>2925</v>
      </c>
      <c r="CT4" s="13" t="s">
        <v>2844</v>
      </c>
      <c r="CU4" s="14" t="s">
        <v>2845</v>
      </c>
      <c r="CV4" s="14"/>
      <c r="CW4" s="13" t="s">
        <v>2904</v>
      </c>
      <c r="CX4" s="13" t="s">
        <v>2905</v>
      </c>
      <c r="CY4" s="14" t="s">
        <v>2924</v>
      </c>
      <c r="CZ4" s="13" t="s">
        <v>2925</v>
      </c>
      <c r="DA4" s="13" t="s">
        <v>2844</v>
      </c>
      <c r="DB4" s="14" t="s">
        <v>2845</v>
      </c>
      <c r="DC4" s="14"/>
      <c r="DD4" s="13" t="s">
        <v>2904</v>
      </c>
      <c r="DE4" s="13" t="s">
        <v>2905</v>
      </c>
      <c r="DF4" s="14" t="s">
        <v>2924</v>
      </c>
      <c r="DG4" s="13" t="s">
        <v>2925</v>
      </c>
      <c r="DH4" s="13" t="s">
        <v>2844</v>
      </c>
      <c r="DI4" s="14" t="s">
        <v>2845</v>
      </c>
      <c r="DJ4" s="14"/>
      <c r="DK4" s="13" t="s">
        <v>2904</v>
      </c>
      <c r="DL4" s="13" t="s">
        <v>2905</v>
      </c>
      <c r="DM4" s="14" t="s">
        <v>2924</v>
      </c>
      <c r="DN4" s="13" t="s">
        <v>2925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14">
        <v>431510407.32999998</v>
      </c>
      <c r="D5" s="114">
        <v>397000000</v>
      </c>
      <c r="E5" s="114">
        <v>165416666.66666666</v>
      </c>
      <c r="F5" s="114">
        <v>226906452.28000003</v>
      </c>
      <c r="G5" s="114">
        <v>61489785.61333333</v>
      </c>
      <c r="H5" s="111">
        <v>37.172666365743069</v>
      </c>
      <c r="I5" s="110" t="s">
        <v>2896</v>
      </c>
      <c r="J5" s="114">
        <v>116166516.72</v>
      </c>
      <c r="K5" s="114">
        <v>118000000</v>
      </c>
      <c r="L5" s="114">
        <v>49166666.666666664</v>
      </c>
      <c r="M5" s="114">
        <v>64374651.220000014</v>
      </c>
      <c r="N5" s="114">
        <v>15207984.553333335</v>
      </c>
      <c r="O5" s="111">
        <v>30.931494006779658</v>
      </c>
      <c r="P5" s="110" t="s">
        <v>2896</v>
      </c>
      <c r="Q5" s="114">
        <v>40518896.100000001</v>
      </c>
      <c r="R5" s="114">
        <v>36619480</v>
      </c>
      <c r="S5" s="114">
        <v>15258116.666666666</v>
      </c>
      <c r="T5" s="114">
        <v>20963273.93999999</v>
      </c>
      <c r="U5" s="114">
        <v>5705157.2733333325</v>
      </c>
      <c r="V5" s="111">
        <v>37.390966381827376</v>
      </c>
      <c r="W5" s="110" t="s">
        <v>2896</v>
      </c>
      <c r="X5" s="114">
        <v>31040693.949999999</v>
      </c>
      <c r="Y5" s="114">
        <v>29260000</v>
      </c>
      <c r="Z5" s="114">
        <v>12191666.666666666</v>
      </c>
      <c r="AA5" s="114">
        <v>15495589.639999999</v>
      </c>
      <c r="AB5" s="114">
        <v>3303922.9733333336</v>
      </c>
      <c r="AC5" s="111">
        <v>27.099846671223514</v>
      </c>
      <c r="AD5" s="110" t="s">
        <v>2896</v>
      </c>
      <c r="AE5" s="114">
        <v>33582213.159999996</v>
      </c>
      <c r="AF5" s="114">
        <v>29225720.309999999</v>
      </c>
      <c r="AG5" s="114">
        <v>12177383.4625</v>
      </c>
      <c r="AH5" s="114">
        <v>16868879.820000011</v>
      </c>
      <c r="AI5" s="114">
        <v>4691496.3574999999</v>
      </c>
      <c r="AJ5" s="111">
        <v>38.526308808024034</v>
      </c>
      <c r="AK5" s="110" t="s">
        <v>2896</v>
      </c>
      <c r="AL5" s="114">
        <v>33093354.539999999</v>
      </c>
      <c r="AM5" s="114">
        <v>30000000</v>
      </c>
      <c r="AN5" s="114">
        <v>12500000</v>
      </c>
      <c r="AO5" s="114">
        <v>11784449.869999992</v>
      </c>
      <c r="AP5" s="114">
        <v>-715550.13</v>
      </c>
      <c r="AQ5" s="111">
        <v>-5.7244010400000001</v>
      </c>
      <c r="AR5" s="110" t="s">
        <v>2895</v>
      </c>
      <c r="AS5" s="114">
        <v>105201797.73</v>
      </c>
      <c r="AT5" s="114">
        <v>82263496.670000002</v>
      </c>
      <c r="AU5" s="114">
        <v>34276456.945833333</v>
      </c>
      <c r="AV5" s="114">
        <v>49616811.859999992</v>
      </c>
      <c r="AW5" s="114">
        <v>15340354.914166667</v>
      </c>
      <c r="AX5" s="111">
        <v>44.754785882358966</v>
      </c>
      <c r="AY5" s="110" t="s">
        <v>2896</v>
      </c>
      <c r="AZ5" s="114">
        <v>45471154.710000001</v>
      </c>
      <c r="BA5" s="114">
        <v>32630000</v>
      </c>
      <c r="BB5" s="114">
        <v>13595833.333333332</v>
      </c>
      <c r="BC5" s="114">
        <v>24061050.629999999</v>
      </c>
      <c r="BD5" s="114">
        <v>10465217.296666667</v>
      </c>
      <c r="BE5" s="111">
        <v>76.973709813055478</v>
      </c>
      <c r="BF5" s="110" t="s">
        <v>2896</v>
      </c>
      <c r="BG5" s="114">
        <v>43821751.950000003</v>
      </c>
      <c r="BH5" s="114">
        <v>38800004</v>
      </c>
      <c r="BI5" s="114">
        <v>16166668.333333332</v>
      </c>
      <c r="BJ5" s="114">
        <v>21353833.640000004</v>
      </c>
      <c r="BK5" s="114">
        <v>5187165.3066666666</v>
      </c>
      <c r="BL5" s="111">
        <v>32.085555290148939</v>
      </c>
      <c r="BM5" s="110" t="s">
        <v>2896</v>
      </c>
      <c r="BN5" s="114">
        <v>43200916.390000001</v>
      </c>
      <c r="BO5" s="114">
        <v>35000000</v>
      </c>
      <c r="BP5" s="114">
        <v>14583333.333333334</v>
      </c>
      <c r="BQ5" s="114">
        <v>23863728.090000022</v>
      </c>
      <c r="BR5" s="114">
        <v>9280394.7566666659</v>
      </c>
      <c r="BS5" s="111">
        <v>63.636992617142852</v>
      </c>
      <c r="BT5" s="110" t="s">
        <v>2896</v>
      </c>
      <c r="BU5" s="114">
        <v>43273238.759999998</v>
      </c>
      <c r="BV5" s="114">
        <v>32520000</v>
      </c>
      <c r="BW5" s="114">
        <v>13550000</v>
      </c>
      <c r="BX5" s="114">
        <v>21779803.399999991</v>
      </c>
      <c r="BY5" s="114">
        <v>8229803.4000000004</v>
      </c>
      <c r="BZ5" s="111">
        <v>60.736556457564575</v>
      </c>
      <c r="CA5" s="110" t="s">
        <v>2896</v>
      </c>
      <c r="CB5" s="114">
        <v>72452992.700000003</v>
      </c>
      <c r="CC5" s="114">
        <v>71928204.5</v>
      </c>
      <c r="CD5" s="114">
        <v>29970085.208333332</v>
      </c>
      <c r="CE5" s="114">
        <v>42013732.579999991</v>
      </c>
      <c r="CF5" s="114">
        <v>12043647.371666666</v>
      </c>
      <c r="CG5" s="111">
        <v>40.185562663391664</v>
      </c>
      <c r="CH5" s="110" t="s">
        <v>2896</v>
      </c>
      <c r="CI5" s="114">
        <v>25630855.449999999</v>
      </c>
      <c r="CJ5" s="114">
        <v>17732900</v>
      </c>
      <c r="CK5" s="114">
        <v>7388708.333333333</v>
      </c>
      <c r="CL5" s="114">
        <v>11501113.969999997</v>
      </c>
      <c r="CM5" s="114">
        <v>4112405.6366666667</v>
      </c>
      <c r="CN5" s="111">
        <v>55.657977702462652</v>
      </c>
      <c r="CO5" s="110" t="s">
        <v>2896</v>
      </c>
      <c r="CP5" s="114">
        <v>52262500.829999998</v>
      </c>
      <c r="CQ5" s="114">
        <v>47811132.770000003</v>
      </c>
      <c r="CR5" s="114">
        <v>19921305.320833333</v>
      </c>
      <c r="CS5" s="114">
        <v>26416180.319999997</v>
      </c>
      <c r="CT5" s="114">
        <v>6494874.9991666665</v>
      </c>
      <c r="CU5" s="111">
        <v>32.602657780534322</v>
      </c>
      <c r="CV5" s="110" t="s">
        <v>2896</v>
      </c>
      <c r="CW5" s="114">
        <v>19232307.309999999</v>
      </c>
      <c r="CX5" s="114">
        <v>18419705</v>
      </c>
      <c r="CY5" s="114">
        <v>7674877.083333333</v>
      </c>
      <c r="CZ5" s="114">
        <v>15781889.979999999</v>
      </c>
      <c r="DA5" s="114">
        <v>8107012.8966666665</v>
      </c>
      <c r="DB5" s="111">
        <v>105.63052422392215</v>
      </c>
      <c r="DC5" s="110" t="s">
        <v>2896</v>
      </c>
      <c r="DD5" s="114">
        <v>21842663.530000001</v>
      </c>
      <c r="DE5" s="114">
        <v>18300000</v>
      </c>
      <c r="DF5" s="114">
        <v>7625000</v>
      </c>
      <c r="DG5" s="114">
        <v>8560731.9400000032</v>
      </c>
      <c r="DH5" s="114">
        <v>935731.94</v>
      </c>
      <c r="DI5" s="111">
        <v>12.271894295081967</v>
      </c>
      <c r="DJ5" s="110" t="s">
        <v>2896</v>
      </c>
      <c r="DK5" s="15">
        <f>C5+J5+Q5+X5+AE5+AL5+AS5+AZ5+BG5+BN5+BU5+CB5+CI5+CP5+CW5+DD5</f>
        <v>1158302261.1600001</v>
      </c>
      <c r="DL5" s="15">
        <f t="shared" ref="DL5:DM7" si="0">D5+K5+R5+Y5+AF5+AM5+AT5+BA5+BH5+BO5+BV5+CC5+CJ5+CQ5+CX5+DE5</f>
        <v>1035510643.2499999</v>
      </c>
      <c r="DM5" s="15">
        <f t="shared" si="0"/>
        <v>431462768.02083319</v>
      </c>
      <c r="DN5" s="15">
        <f>F5+M5+T5+AA5+AH5+AO5+AV5+BC5+BJ5+BQ5+BX5+CE5+CL5+CS5+CZ5+DG5</f>
        <v>601342173.18000019</v>
      </c>
      <c r="DO5" s="15">
        <f>DN5-DM5</f>
        <v>169879405.15916699</v>
      </c>
      <c r="DP5" s="15">
        <f>DO5/DM5*100</f>
        <v>39.372900224606255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14">
        <v>1907986.8</v>
      </c>
      <c r="D6" s="114">
        <v>1800000</v>
      </c>
      <c r="E6" s="114">
        <v>750000</v>
      </c>
      <c r="F6" s="114">
        <v>699900</v>
      </c>
      <c r="G6" s="114">
        <v>-50100</v>
      </c>
      <c r="H6" s="111">
        <v>-6.68</v>
      </c>
      <c r="I6" s="110" t="s">
        <v>2895</v>
      </c>
      <c r="J6" s="114">
        <v>165660</v>
      </c>
      <c r="K6" s="114">
        <v>170000</v>
      </c>
      <c r="L6" s="114">
        <v>70833.333333333328</v>
      </c>
      <c r="M6" s="114">
        <v>98250</v>
      </c>
      <c r="N6" s="114">
        <v>27416.666666666668</v>
      </c>
      <c r="O6" s="111">
        <v>38.705882352941174</v>
      </c>
      <c r="P6" s="110" t="s">
        <v>2896</v>
      </c>
      <c r="Q6" s="114">
        <v>392100</v>
      </c>
      <c r="R6" s="114">
        <v>392100</v>
      </c>
      <c r="S6" s="114">
        <v>163375</v>
      </c>
      <c r="T6" s="114">
        <v>136700</v>
      </c>
      <c r="U6" s="114">
        <v>-26675</v>
      </c>
      <c r="V6" s="111">
        <v>-16.327467482785003</v>
      </c>
      <c r="W6" s="110" t="s">
        <v>2895</v>
      </c>
      <c r="X6" s="114">
        <v>120660</v>
      </c>
      <c r="Y6" s="114">
        <v>150000</v>
      </c>
      <c r="Z6" s="114">
        <v>62500</v>
      </c>
      <c r="AA6" s="114">
        <v>36700</v>
      </c>
      <c r="AB6" s="114">
        <v>-25800</v>
      </c>
      <c r="AC6" s="111">
        <v>-41.28</v>
      </c>
      <c r="AD6" s="110" t="s">
        <v>2895</v>
      </c>
      <c r="AE6" s="114">
        <v>67740</v>
      </c>
      <c r="AF6" s="114">
        <v>69150</v>
      </c>
      <c r="AG6" s="114">
        <v>28812.5</v>
      </c>
      <c r="AH6" s="114">
        <v>50700</v>
      </c>
      <c r="AI6" s="114">
        <v>21887.5</v>
      </c>
      <c r="AJ6" s="111">
        <v>75.965292841648591</v>
      </c>
      <c r="AK6" s="110" t="s">
        <v>2896</v>
      </c>
      <c r="AL6" s="114">
        <v>107820</v>
      </c>
      <c r="AM6" s="114">
        <v>120000</v>
      </c>
      <c r="AN6" s="114">
        <v>50000</v>
      </c>
      <c r="AO6" s="114">
        <v>25350</v>
      </c>
      <c r="AP6" s="114">
        <v>-24650</v>
      </c>
      <c r="AQ6" s="111">
        <v>-49.3</v>
      </c>
      <c r="AR6" s="110" t="s">
        <v>2895</v>
      </c>
      <c r="AS6" s="114">
        <v>269040</v>
      </c>
      <c r="AT6" s="114">
        <v>252247</v>
      </c>
      <c r="AU6" s="114">
        <v>105102.91666666667</v>
      </c>
      <c r="AV6" s="114">
        <v>77300</v>
      </c>
      <c r="AW6" s="114">
        <v>-27802.916666666668</v>
      </c>
      <c r="AX6" s="111">
        <v>-26.453040075798718</v>
      </c>
      <c r="AY6" s="110" t="s">
        <v>2895</v>
      </c>
      <c r="AZ6" s="114">
        <v>173760</v>
      </c>
      <c r="BA6" s="114">
        <v>140000</v>
      </c>
      <c r="BB6" s="114">
        <v>58333.333333333336</v>
      </c>
      <c r="BC6" s="114">
        <v>12350</v>
      </c>
      <c r="BD6" s="114">
        <v>-45983.333333333336</v>
      </c>
      <c r="BE6" s="111">
        <v>-78.828571428571422</v>
      </c>
      <c r="BF6" s="110" t="s">
        <v>2895</v>
      </c>
      <c r="BG6" s="114">
        <v>140940</v>
      </c>
      <c r="BH6" s="114">
        <v>140100</v>
      </c>
      <c r="BI6" s="114">
        <v>58375</v>
      </c>
      <c r="BJ6" s="114">
        <v>51300</v>
      </c>
      <c r="BK6" s="114">
        <v>-7075</v>
      </c>
      <c r="BL6" s="111">
        <v>-12.119914346895074</v>
      </c>
      <c r="BM6" s="110" t="s">
        <v>2895</v>
      </c>
      <c r="BN6" s="114">
        <v>174060</v>
      </c>
      <c r="BO6" s="114">
        <v>150000</v>
      </c>
      <c r="BP6" s="114">
        <v>62500</v>
      </c>
      <c r="BQ6" s="114">
        <v>67500</v>
      </c>
      <c r="BR6" s="114">
        <v>5000</v>
      </c>
      <c r="BS6" s="111">
        <v>8</v>
      </c>
      <c r="BT6" s="110" t="s">
        <v>2896</v>
      </c>
      <c r="BU6" s="114">
        <v>147600</v>
      </c>
      <c r="BV6" s="114">
        <v>120000</v>
      </c>
      <c r="BW6" s="114">
        <v>50000</v>
      </c>
      <c r="BX6" s="114">
        <v>44550</v>
      </c>
      <c r="BY6" s="114">
        <v>-5450</v>
      </c>
      <c r="BZ6" s="111">
        <v>-10.9</v>
      </c>
      <c r="CA6" s="110" t="s">
        <v>2895</v>
      </c>
      <c r="CB6" s="114">
        <v>615456</v>
      </c>
      <c r="CC6" s="114">
        <v>800000</v>
      </c>
      <c r="CD6" s="114">
        <v>333333.33333333337</v>
      </c>
      <c r="CE6" s="114">
        <v>266520</v>
      </c>
      <c r="CF6" s="114">
        <v>-66813.333333333343</v>
      </c>
      <c r="CG6" s="111">
        <v>-20.044</v>
      </c>
      <c r="CH6" s="110" t="s">
        <v>2895</v>
      </c>
      <c r="CI6" s="114">
        <v>28920</v>
      </c>
      <c r="CJ6" s="114">
        <v>30600</v>
      </c>
      <c r="CK6" s="114">
        <v>12750</v>
      </c>
      <c r="CL6" s="114">
        <v>4750</v>
      </c>
      <c r="CM6" s="114">
        <v>-8000</v>
      </c>
      <c r="CN6" s="111">
        <v>-62.745098039215684</v>
      </c>
      <c r="CO6" s="110" t="s">
        <v>2895</v>
      </c>
      <c r="CP6" s="114">
        <v>380820</v>
      </c>
      <c r="CQ6" s="114">
        <v>350000</v>
      </c>
      <c r="CR6" s="114">
        <v>145833.33333333334</v>
      </c>
      <c r="CS6" s="114">
        <v>125800</v>
      </c>
      <c r="CT6" s="114">
        <v>-20033.333333333336</v>
      </c>
      <c r="CU6" s="111">
        <v>-13.737142857142857</v>
      </c>
      <c r="CV6" s="110" t="s">
        <v>2895</v>
      </c>
      <c r="CW6" s="114">
        <v>126768</v>
      </c>
      <c r="CX6" s="114">
        <v>90000</v>
      </c>
      <c r="CY6" s="114">
        <v>37500</v>
      </c>
      <c r="CZ6" s="114">
        <v>0</v>
      </c>
      <c r="DA6" s="114">
        <v>-37500</v>
      </c>
      <c r="DB6" s="111">
        <v>-100</v>
      </c>
      <c r="DC6" s="110" t="s">
        <v>2895</v>
      </c>
      <c r="DD6" s="114">
        <v>54240</v>
      </c>
      <c r="DE6" s="114">
        <v>50000</v>
      </c>
      <c r="DF6" s="114">
        <v>20833.333333333332</v>
      </c>
      <c r="DG6" s="114">
        <v>7500</v>
      </c>
      <c r="DH6" s="114">
        <v>-13333.333333333334</v>
      </c>
      <c r="DI6" s="111">
        <v>-64</v>
      </c>
      <c r="DJ6" s="110" t="s">
        <v>2895</v>
      </c>
      <c r="DK6" s="15">
        <f t="shared" ref="DK6:DK13" si="1">C6+J6+Q6+X6+AE6+AL6+AS6+AZ6+BG6+BN6+BU6+CB6+CI6+CP6+CW6+DD6</f>
        <v>4873570.8</v>
      </c>
      <c r="DL6" s="15">
        <f t="shared" si="0"/>
        <v>4824197</v>
      </c>
      <c r="DM6" s="15">
        <f t="shared" si="0"/>
        <v>2010082.0833333335</v>
      </c>
      <c r="DN6" s="15">
        <f t="shared" ref="DN6:DN16" si="2">F6+M6+T6+AA6+AH6+AO6+AV6+BC6+BJ6+BQ6+BX6+CE6+CL6+CS6+CZ6+DG6</f>
        <v>1705170</v>
      </c>
      <c r="DO6" s="15">
        <f>DN6-DM6</f>
        <v>-304912.08333333349</v>
      </c>
      <c r="DP6" s="15">
        <f t="shared" ref="DP6:DP13" si="3">DO6/DM6*100</f>
        <v>-15.169135920444383</v>
      </c>
      <c r="DQ6" s="15" t="str">
        <f t="shared" ref="DQ6:DQ16" si="4">IF((DP6&gt;0),"OK","Not OK")</f>
        <v>Not OK</v>
      </c>
    </row>
    <row r="7" spans="1:197" s="25" customFormat="1" ht="14.25" customHeight="1">
      <c r="A7" s="39" t="s">
        <v>2794</v>
      </c>
      <c r="B7" s="39" t="s">
        <v>2795</v>
      </c>
      <c r="C7" s="114">
        <v>8133007.0199999996</v>
      </c>
      <c r="D7" s="114">
        <v>8500000</v>
      </c>
      <c r="E7" s="114">
        <v>3541666.6666666665</v>
      </c>
      <c r="F7" s="114">
        <v>2018802.45</v>
      </c>
      <c r="G7" s="114">
        <v>-1522864.2166666668</v>
      </c>
      <c r="H7" s="111">
        <v>-42.998519058823533</v>
      </c>
      <c r="I7" s="110" t="s">
        <v>2895</v>
      </c>
      <c r="J7" s="114">
        <v>456995.77</v>
      </c>
      <c r="K7" s="114">
        <v>1000000</v>
      </c>
      <c r="L7" s="114">
        <v>416666.66666666669</v>
      </c>
      <c r="M7" s="114">
        <v>1040583.78</v>
      </c>
      <c r="N7" s="114">
        <v>623917.1133333334</v>
      </c>
      <c r="O7" s="111">
        <v>149.74010720000001</v>
      </c>
      <c r="P7" s="110" t="s">
        <v>2896</v>
      </c>
      <c r="Q7" s="114">
        <v>480876</v>
      </c>
      <c r="R7" s="114">
        <v>481830</v>
      </c>
      <c r="S7" s="114">
        <v>200762.5</v>
      </c>
      <c r="T7" s="114">
        <v>169683</v>
      </c>
      <c r="U7" s="114">
        <v>-31079.5</v>
      </c>
      <c r="V7" s="111">
        <v>-15.480729717950313</v>
      </c>
      <c r="W7" s="110" t="s">
        <v>2895</v>
      </c>
      <c r="X7" s="114">
        <v>111870</v>
      </c>
      <c r="Y7" s="114">
        <v>180000</v>
      </c>
      <c r="Z7" s="114">
        <v>75000</v>
      </c>
      <c r="AA7" s="114">
        <v>0</v>
      </c>
      <c r="AB7" s="114">
        <v>-75000</v>
      </c>
      <c r="AC7" s="111">
        <v>-100</v>
      </c>
      <c r="AD7" s="110" t="s">
        <v>2895</v>
      </c>
      <c r="AE7" s="114">
        <v>147897.60000000001</v>
      </c>
      <c r="AF7" s="114">
        <v>165010</v>
      </c>
      <c r="AG7" s="114">
        <v>68754.166666666657</v>
      </c>
      <c r="AH7" s="114">
        <v>26740.5</v>
      </c>
      <c r="AI7" s="114">
        <v>-42013.666666666664</v>
      </c>
      <c r="AJ7" s="111">
        <v>-61.107084419126117</v>
      </c>
      <c r="AK7" s="110" t="s">
        <v>2895</v>
      </c>
      <c r="AL7" s="114">
        <v>28528.799999999999</v>
      </c>
      <c r="AM7" s="114">
        <v>30000</v>
      </c>
      <c r="AN7" s="114">
        <v>12500</v>
      </c>
      <c r="AO7" s="114">
        <v>47047.5</v>
      </c>
      <c r="AP7" s="114">
        <v>34547.5</v>
      </c>
      <c r="AQ7" s="111">
        <v>276.38</v>
      </c>
      <c r="AR7" s="110" t="s">
        <v>2896</v>
      </c>
      <c r="AS7" s="114">
        <v>333262.8</v>
      </c>
      <c r="AT7" s="114">
        <v>326836</v>
      </c>
      <c r="AU7" s="114">
        <v>136181.66666666669</v>
      </c>
      <c r="AV7" s="114">
        <v>118344</v>
      </c>
      <c r="AW7" s="114">
        <v>-17837.666666666668</v>
      </c>
      <c r="AX7" s="111">
        <v>-13.098434688957154</v>
      </c>
      <c r="AY7" s="110" t="s">
        <v>2895</v>
      </c>
      <c r="AZ7" s="114">
        <v>149373.29999999999</v>
      </c>
      <c r="BA7" s="114">
        <v>120000</v>
      </c>
      <c r="BB7" s="114">
        <v>50000</v>
      </c>
      <c r="BC7" s="114">
        <v>26977.75</v>
      </c>
      <c r="BD7" s="114">
        <v>-23022.25</v>
      </c>
      <c r="BE7" s="111">
        <v>-46.044499999999999</v>
      </c>
      <c r="BF7" s="110" t="s">
        <v>2895</v>
      </c>
      <c r="BG7" s="114">
        <v>32277.599999999999</v>
      </c>
      <c r="BH7" s="114">
        <v>62000</v>
      </c>
      <c r="BI7" s="114">
        <v>25833.333333333336</v>
      </c>
      <c r="BJ7" s="114">
        <v>34337</v>
      </c>
      <c r="BK7" s="114">
        <v>8503.6666666666679</v>
      </c>
      <c r="BL7" s="111">
        <v>32.917419354838707</v>
      </c>
      <c r="BM7" s="110" t="s">
        <v>2896</v>
      </c>
      <c r="BN7" s="114">
        <v>391447.2</v>
      </c>
      <c r="BO7" s="114">
        <v>350000</v>
      </c>
      <c r="BP7" s="114">
        <v>145833.33333333334</v>
      </c>
      <c r="BQ7" s="114">
        <v>101663</v>
      </c>
      <c r="BR7" s="114">
        <v>-44170.333333333336</v>
      </c>
      <c r="BS7" s="111">
        <v>-30.288228571428569</v>
      </c>
      <c r="BT7" s="110" t="s">
        <v>2895</v>
      </c>
      <c r="BU7" s="114">
        <v>48368.4</v>
      </c>
      <c r="BV7" s="114">
        <v>120000</v>
      </c>
      <c r="BW7" s="114">
        <v>50000</v>
      </c>
      <c r="BX7" s="114">
        <v>90122.75</v>
      </c>
      <c r="BY7" s="114">
        <v>40122.75</v>
      </c>
      <c r="BZ7" s="111">
        <v>80.245500000000007</v>
      </c>
      <c r="CA7" s="110" t="s">
        <v>2896</v>
      </c>
      <c r="CB7" s="114">
        <v>214204.2</v>
      </c>
      <c r="CC7" s="114">
        <v>240000</v>
      </c>
      <c r="CD7" s="114">
        <v>100000</v>
      </c>
      <c r="CE7" s="114">
        <v>59939</v>
      </c>
      <c r="CF7" s="114">
        <v>-40061</v>
      </c>
      <c r="CG7" s="111">
        <v>-40.061</v>
      </c>
      <c r="CH7" s="110" t="s">
        <v>2895</v>
      </c>
      <c r="CI7" s="114">
        <v>12297.6</v>
      </c>
      <c r="CJ7" s="114">
        <v>10600</v>
      </c>
      <c r="CK7" s="114">
        <v>4416.6666666666661</v>
      </c>
      <c r="CL7" s="114">
        <v>0</v>
      </c>
      <c r="CM7" s="114">
        <v>-4416.6666666666661</v>
      </c>
      <c r="CN7" s="111">
        <v>-100</v>
      </c>
      <c r="CO7" s="110" t="s">
        <v>2895</v>
      </c>
      <c r="CP7" s="114">
        <v>0</v>
      </c>
      <c r="CQ7" s="114">
        <v>0</v>
      </c>
      <c r="CR7" s="114">
        <v>0</v>
      </c>
      <c r="CS7" s="114">
        <v>940</v>
      </c>
      <c r="CT7" s="114">
        <v>940</v>
      </c>
      <c r="CU7" s="112"/>
      <c r="CV7" s="110" t="s">
        <v>2896</v>
      </c>
      <c r="CW7" s="114">
        <v>323490.3</v>
      </c>
      <c r="CX7" s="114">
        <v>250001</v>
      </c>
      <c r="CY7" s="114">
        <v>104167.08333333334</v>
      </c>
      <c r="CZ7" s="114">
        <v>0</v>
      </c>
      <c r="DA7" s="114">
        <v>-104167.08333333334</v>
      </c>
      <c r="DB7" s="111">
        <v>-100</v>
      </c>
      <c r="DC7" s="110" t="s">
        <v>2895</v>
      </c>
      <c r="DD7" s="114">
        <v>15560.4</v>
      </c>
      <c r="DE7" s="114">
        <v>13000</v>
      </c>
      <c r="DF7" s="114">
        <v>5416.666666666667</v>
      </c>
      <c r="DG7" s="114">
        <v>15834.1</v>
      </c>
      <c r="DH7" s="114">
        <v>10417.433333333334</v>
      </c>
      <c r="DI7" s="111">
        <v>192.32184615384614</v>
      </c>
      <c r="DJ7" s="110" t="s">
        <v>2896</v>
      </c>
      <c r="DK7" s="15">
        <f t="shared" si="1"/>
        <v>10879456.99</v>
      </c>
      <c r="DL7" s="15">
        <f t="shared" si="0"/>
        <v>11849277</v>
      </c>
      <c r="DM7" s="15">
        <f t="shared" si="0"/>
        <v>4937198.75</v>
      </c>
      <c r="DN7" s="15">
        <f t="shared" si="2"/>
        <v>3751014.83</v>
      </c>
      <c r="DO7" s="15">
        <f t="shared" ref="DO7:DO13" si="5">DN7-DM7</f>
        <v>-1186183.92</v>
      </c>
      <c r="DP7" s="15">
        <f t="shared" si="3"/>
        <v>-24.025443982784772</v>
      </c>
      <c r="DQ7" s="15" t="str">
        <f t="shared" si="4"/>
        <v>Not OK</v>
      </c>
    </row>
    <row r="8" spans="1:197" s="25" customFormat="1" ht="14.25" customHeight="1">
      <c r="A8" s="39" t="s">
        <v>2797</v>
      </c>
      <c r="B8" s="39" t="s">
        <v>2798</v>
      </c>
      <c r="C8" s="114">
        <v>207607054.21000001</v>
      </c>
      <c r="D8" s="114">
        <v>212000000</v>
      </c>
      <c r="E8" s="114">
        <v>88333333.333333328</v>
      </c>
      <c r="F8" s="114">
        <v>73939147.390000001</v>
      </c>
      <c r="G8" s="114">
        <v>-14394185.943333333</v>
      </c>
      <c r="H8" s="111">
        <v>-16.295304841509434</v>
      </c>
      <c r="I8" s="110" t="s">
        <v>2895</v>
      </c>
      <c r="J8" s="114">
        <v>34111401.18</v>
      </c>
      <c r="K8" s="114">
        <v>35000000</v>
      </c>
      <c r="L8" s="114">
        <v>14583333.333333334</v>
      </c>
      <c r="M8" s="114">
        <v>15726377.360000001</v>
      </c>
      <c r="N8" s="114">
        <v>1143044.0266666666</v>
      </c>
      <c r="O8" s="111">
        <v>7.8380161828571433</v>
      </c>
      <c r="P8" s="110" t="s">
        <v>2896</v>
      </c>
      <c r="Q8" s="114">
        <v>6645327.6200000001</v>
      </c>
      <c r="R8" s="114">
        <v>6763420</v>
      </c>
      <c r="S8" s="114">
        <v>2818091.666666667</v>
      </c>
      <c r="T8" s="114">
        <v>3140145.48</v>
      </c>
      <c r="U8" s="114">
        <v>322053.81333333335</v>
      </c>
      <c r="V8" s="111">
        <v>11.428081532715698</v>
      </c>
      <c r="W8" s="110" t="s">
        <v>2896</v>
      </c>
      <c r="X8" s="114">
        <v>5002675.2699999996</v>
      </c>
      <c r="Y8" s="114">
        <v>5700000</v>
      </c>
      <c r="Z8" s="114">
        <v>2375000</v>
      </c>
      <c r="AA8" s="114">
        <v>2220272.86</v>
      </c>
      <c r="AB8" s="114">
        <v>-154727.14000000001</v>
      </c>
      <c r="AC8" s="111">
        <v>-6.5148269473684213</v>
      </c>
      <c r="AD8" s="110" t="s">
        <v>2895</v>
      </c>
      <c r="AE8" s="114">
        <v>5431086.4699999997</v>
      </c>
      <c r="AF8" s="114">
        <v>5608103.5</v>
      </c>
      <c r="AG8" s="114">
        <v>2336709.791666667</v>
      </c>
      <c r="AH8" s="114">
        <v>2329692.66</v>
      </c>
      <c r="AI8" s="114">
        <v>-7017.1316666666671</v>
      </c>
      <c r="AJ8" s="111">
        <v>-0.30029966458357982</v>
      </c>
      <c r="AK8" s="110" t="s">
        <v>2895</v>
      </c>
      <c r="AL8" s="114">
        <v>4269640.21</v>
      </c>
      <c r="AM8" s="114">
        <v>4500000</v>
      </c>
      <c r="AN8" s="114">
        <v>1875000</v>
      </c>
      <c r="AO8" s="114">
        <v>1554577.47</v>
      </c>
      <c r="AP8" s="114">
        <v>-320422.53000000003</v>
      </c>
      <c r="AQ8" s="111">
        <v>-17.089201599999999</v>
      </c>
      <c r="AR8" s="110" t="s">
        <v>2895</v>
      </c>
      <c r="AS8" s="114">
        <v>8152996.9800000004</v>
      </c>
      <c r="AT8" s="114">
        <v>8297599.5499999998</v>
      </c>
      <c r="AU8" s="114">
        <v>3457333.145833333</v>
      </c>
      <c r="AV8" s="114">
        <v>3620421.35</v>
      </c>
      <c r="AW8" s="114">
        <v>163088.20416666666</v>
      </c>
      <c r="AX8" s="111">
        <v>4.7171677500392262</v>
      </c>
      <c r="AY8" s="110" t="s">
        <v>2896</v>
      </c>
      <c r="AZ8" s="114">
        <v>7858006.4100000001</v>
      </c>
      <c r="BA8" s="114">
        <v>7690000</v>
      </c>
      <c r="BB8" s="114">
        <v>3204166.6666666665</v>
      </c>
      <c r="BC8" s="114">
        <v>3426425.67</v>
      </c>
      <c r="BD8" s="114">
        <v>222259.00333333336</v>
      </c>
      <c r="BE8" s="111">
        <v>6.9365618725617688</v>
      </c>
      <c r="BF8" s="110" t="s">
        <v>2896</v>
      </c>
      <c r="BG8" s="114">
        <v>6027269.8700000001</v>
      </c>
      <c r="BH8" s="114">
        <v>6601000</v>
      </c>
      <c r="BI8" s="114">
        <v>2750416.6666666665</v>
      </c>
      <c r="BJ8" s="114">
        <v>3206226.73</v>
      </c>
      <c r="BK8" s="114">
        <v>455810.06333333335</v>
      </c>
      <c r="BL8" s="111">
        <v>16.572400424178156</v>
      </c>
      <c r="BM8" s="110" t="s">
        <v>2896</v>
      </c>
      <c r="BN8" s="114">
        <v>6698352.2400000002</v>
      </c>
      <c r="BO8" s="114">
        <v>6400000</v>
      </c>
      <c r="BP8" s="114">
        <v>2666666.666666667</v>
      </c>
      <c r="BQ8" s="114">
        <v>2712318.41</v>
      </c>
      <c r="BR8" s="114">
        <v>45651.743333333332</v>
      </c>
      <c r="BS8" s="111">
        <v>1.711940375</v>
      </c>
      <c r="BT8" s="110" t="s">
        <v>2896</v>
      </c>
      <c r="BU8" s="114">
        <v>4734559.1900000004</v>
      </c>
      <c r="BV8" s="114">
        <v>4300000</v>
      </c>
      <c r="BW8" s="114">
        <v>1791666.6666666667</v>
      </c>
      <c r="BX8" s="114">
        <v>2022250</v>
      </c>
      <c r="BY8" s="114">
        <v>230583.33333333334</v>
      </c>
      <c r="BZ8" s="111">
        <v>12.869767441860466</v>
      </c>
      <c r="CA8" s="110" t="s">
        <v>2896</v>
      </c>
      <c r="CB8" s="114">
        <v>5058742.93</v>
      </c>
      <c r="CC8" s="114">
        <v>5253173.21</v>
      </c>
      <c r="CD8" s="114">
        <v>2188822.1708333334</v>
      </c>
      <c r="CE8" s="114">
        <v>2686670.98</v>
      </c>
      <c r="CF8" s="114">
        <v>497848.8091666667</v>
      </c>
      <c r="CG8" s="111">
        <v>22.745055116886199</v>
      </c>
      <c r="CH8" s="110" t="s">
        <v>2896</v>
      </c>
      <c r="CI8" s="114">
        <v>1799829.95</v>
      </c>
      <c r="CJ8" s="114">
        <v>2163500</v>
      </c>
      <c r="CK8" s="114">
        <v>901458.33333333326</v>
      </c>
      <c r="CL8" s="114">
        <v>753181.22000000009</v>
      </c>
      <c r="CM8" s="114">
        <v>-148277.11333333331</v>
      </c>
      <c r="CN8" s="111">
        <v>-16.4485820198752</v>
      </c>
      <c r="CO8" s="110" t="s">
        <v>2895</v>
      </c>
      <c r="CP8" s="114">
        <v>7700493.71</v>
      </c>
      <c r="CQ8" s="114">
        <v>8370000</v>
      </c>
      <c r="CR8" s="114">
        <v>3487500</v>
      </c>
      <c r="CS8" s="114">
        <v>3089237.5700000003</v>
      </c>
      <c r="CT8" s="114">
        <v>-398262.43</v>
      </c>
      <c r="CU8" s="111">
        <v>-11.419711254480285</v>
      </c>
      <c r="CV8" s="110" t="s">
        <v>2895</v>
      </c>
      <c r="CW8" s="114">
        <v>4455834.3</v>
      </c>
      <c r="CX8" s="114">
        <v>4208000</v>
      </c>
      <c r="CY8" s="114">
        <v>1753333.3333333333</v>
      </c>
      <c r="CZ8" s="114">
        <v>2050649.0599999998</v>
      </c>
      <c r="DA8" s="114">
        <v>297315.72666666668</v>
      </c>
      <c r="DB8" s="111">
        <v>16.95717072243346</v>
      </c>
      <c r="DC8" s="110" t="s">
        <v>2896</v>
      </c>
      <c r="DD8" s="114">
        <v>5267029.58</v>
      </c>
      <c r="DE8" s="114">
        <v>5300000</v>
      </c>
      <c r="DF8" s="114">
        <v>2208333.333333333</v>
      </c>
      <c r="DG8" s="114">
        <v>2228616.3400000003</v>
      </c>
      <c r="DH8" s="114">
        <v>20283.006666666668</v>
      </c>
      <c r="DI8" s="111">
        <v>0.91847577358490562</v>
      </c>
      <c r="DJ8" s="110" t="s">
        <v>2896</v>
      </c>
      <c r="DK8" s="15">
        <f t="shared" si="1"/>
        <v>320820300.12000006</v>
      </c>
      <c r="DL8" s="15">
        <f t="shared" ref="DL8:DM13" si="6">D9+K8+R8+Y8+AF8+AM8+AT8+BA8+BH8+BO8+BV8+CC8+CJ8+CQ8+CX8+DE8</f>
        <v>259554796.26000002</v>
      </c>
      <c r="DM8" s="15">
        <f t="shared" si="6"/>
        <v>108147831.77500001</v>
      </c>
      <c r="DN8" s="15">
        <f t="shared" si="2"/>
        <v>124706210.55000001</v>
      </c>
      <c r="DO8" s="15">
        <f t="shared" si="5"/>
        <v>16558378.775000006</v>
      </c>
      <c r="DP8" s="15">
        <f t="shared" si="3"/>
        <v>15.310874479156894</v>
      </c>
      <c r="DQ8" s="15" t="str">
        <f t="shared" si="4"/>
        <v>OK</v>
      </c>
    </row>
    <row r="9" spans="1:197" s="25" customFormat="1" ht="14.25" customHeight="1">
      <c r="A9" s="39" t="s">
        <v>2799</v>
      </c>
      <c r="B9" s="39" t="s">
        <v>2800</v>
      </c>
      <c r="C9" s="114">
        <v>133665768.72</v>
      </c>
      <c r="D9" s="114">
        <v>143400000</v>
      </c>
      <c r="E9" s="114">
        <v>59750000</v>
      </c>
      <c r="F9" s="114">
        <v>85296198.799999997</v>
      </c>
      <c r="G9" s="114">
        <v>25546198.800000001</v>
      </c>
      <c r="H9" s="111">
        <v>42.755144435146441</v>
      </c>
      <c r="I9" s="110" t="s">
        <v>2896</v>
      </c>
      <c r="J9" s="114">
        <v>41574113.039999999</v>
      </c>
      <c r="K9" s="114">
        <v>42000000</v>
      </c>
      <c r="L9" s="114">
        <v>17500000</v>
      </c>
      <c r="M9" s="114">
        <v>31094237.229999993</v>
      </c>
      <c r="N9" s="114">
        <v>13594237.23</v>
      </c>
      <c r="O9" s="111">
        <v>77.681355600000003</v>
      </c>
      <c r="P9" s="110" t="s">
        <v>2896</v>
      </c>
      <c r="Q9" s="114">
        <v>5129454.6900000004</v>
      </c>
      <c r="R9" s="114">
        <v>5041890</v>
      </c>
      <c r="S9" s="114">
        <v>2100787.5</v>
      </c>
      <c r="T9" s="114">
        <v>1967842.73</v>
      </c>
      <c r="U9" s="114">
        <v>-132944.76999999999</v>
      </c>
      <c r="V9" s="111">
        <v>-6.3283302095047684</v>
      </c>
      <c r="W9" s="110" t="s">
        <v>2895</v>
      </c>
      <c r="X9" s="114">
        <v>2581910.73</v>
      </c>
      <c r="Y9" s="114">
        <v>3640000</v>
      </c>
      <c r="Z9" s="114">
        <v>1516666.6666666667</v>
      </c>
      <c r="AA9" s="114">
        <v>-588863.09000000008</v>
      </c>
      <c r="AB9" s="114">
        <v>-2105529.7566666664</v>
      </c>
      <c r="AC9" s="111">
        <v>-138.82613780219779</v>
      </c>
      <c r="AD9" s="110" t="s">
        <v>2895</v>
      </c>
      <c r="AE9" s="114">
        <v>2723616.8</v>
      </c>
      <c r="AF9" s="114">
        <v>2068717.37</v>
      </c>
      <c r="AG9" s="114">
        <v>861965.57083333342</v>
      </c>
      <c r="AH9" s="114">
        <v>1400872.7400000002</v>
      </c>
      <c r="AI9" s="114">
        <v>538907.16916666669</v>
      </c>
      <c r="AJ9" s="111">
        <v>62.520730224254855</v>
      </c>
      <c r="AK9" s="110" t="s">
        <v>2896</v>
      </c>
      <c r="AL9" s="114">
        <v>950061.04</v>
      </c>
      <c r="AM9" s="114">
        <v>1000000</v>
      </c>
      <c r="AN9" s="114">
        <v>416666.66666666669</v>
      </c>
      <c r="AO9" s="114">
        <v>487526.62</v>
      </c>
      <c r="AP9" s="114">
        <v>70859.953333333338</v>
      </c>
      <c r="AQ9" s="111">
        <v>17.0063888</v>
      </c>
      <c r="AR9" s="110" t="s">
        <v>2896</v>
      </c>
      <c r="AS9" s="114">
        <v>4365234.8499999996</v>
      </c>
      <c r="AT9" s="114">
        <v>4376683.93</v>
      </c>
      <c r="AU9" s="114">
        <v>1823618.3041666667</v>
      </c>
      <c r="AV9" s="114">
        <v>1988143.8900000001</v>
      </c>
      <c r="AW9" s="114">
        <v>164525.58583333332</v>
      </c>
      <c r="AX9" s="111">
        <v>9.0219310399231869</v>
      </c>
      <c r="AY9" s="110" t="s">
        <v>2896</v>
      </c>
      <c r="AZ9" s="114">
        <v>2250575.35</v>
      </c>
      <c r="BA9" s="114">
        <v>2600000</v>
      </c>
      <c r="BB9" s="114">
        <v>1083333.3333333333</v>
      </c>
      <c r="BC9" s="114">
        <v>1340182.1600000001</v>
      </c>
      <c r="BD9" s="114">
        <v>256848.82666666669</v>
      </c>
      <c r="BE9" s="111">
        <v>23.70912246153846</v>
      </c>
      <c r="BF9" s="110" t="s">
        <v>2896</v>
      </c>
      <c r="BG9" s="114">
        <v>1508517.84</v>
      </c>
      <c r="BH9" s="114">
        <v>1625267</v>
      </c>
      <c r="BI9" s="114">
        <v>677194.58333333337</v>
      </c>
      <c r="BJ9" s="114">
        <v>768199.55</v>
      </c>
      <c r="BK9" s="114">
        <v>91004.966666666674</v>
      </c>
      <c r="BL9" s="111">
        <v>13.438525485351022</v>
      </c>
      <c r="BM9" s="110" t="s">
        <v>2896</v>
      </c>
      <c r="BN9" s="114">
        <v>3511702.37</v>
      </c>
      <c r="BO9" s="114">
        <v>3200000</v>
      </c>
      <c r="BP9" s="114">
        <v>1333333.3333333335</v>
      </c>
      <c r="BQ9" s="114">
        <v>1510774.8499999999</v>
      </c>
      <c r="BR9" s="114">
        <v>177441.51666666666</v>
      </c>
      <c r="BS9" s="111">
        <v>13.30811375</v>
      </c>
      <c r="BT9" s="110" t="s">
        <v>2896</v>
      </c>
      <c r="BU9" s="114">
        <v>3779094.85</v>
      </c>
      <c r="BV9" s="114">
        <v>3050000</v>
      </c>
      <c r="BW9" s="114">
        <v>1270833.3333333335</v>
      </c>
      <c r="BX9" s="114">
        <v>1579449.72</v>
      </c>
      <c r="BY9" s="114">
        <v>308616.38666666666</v>
      </c>
      <c r="BZ9" s="111">
        <v>24.284568131147545</v>
      </c>
      <c r="CA9" s="110" t="s">
        <v>2896</v>
      </c>
      <c r="CB9" s="114">
        <v>1758825.71</v>
      </c>
      <c r="CC9" s="114">
        <v>1976748.71</v>
      </c>
      <c r="CD9" s="114">
        <v>823645.2958333334</v>
      </c>
      <c r="CE9" s="114">
        <v>1035013.2100000002</v>
      </c>
      <c r="CF9" s="114">
        <v>211367.91416666668</v>
      </c>
      <c r="CG9" s="111">
        <v>25.662492730297519</v>
      </c>
      <c r="CH9" s="110" t="s">
        <v>2896</v>
      </c>
      <c r="CI9" s="114">
        <v>584114.48</v>
      </c>
      <c r="CJ9" s="114">
        <v>578900</v>
      </c>
      <c r="CK9" s="114">
        <v>241208.33333333337</v>
      </c>
      <c r="CL9" s="114">
        <v>146583.37999999998</v>
      </c>
      <c r="CM9" s="114">
        <v>-94624.953333333338</v>
      </c>
      <c r="CN9" s="111">
        <v>-39.229553981689413</v>
      </c>
      <c r="CO9" s="110" t="s">
        <v>2895</v>
      </c>
      <c r="CP9" s="114">
        <v>3618377.26</v>
      </c>
      <c r="CQ9" s="114">
        <v>3699000</v>
      </c>
      <c r="CR9" s="114">
        <v>1541250</v>
      </c>
      <c r="CS9" s="114">
        <v>1688916.5099999998</v>
      </c>
      <c r="CT9" s="114">
        <v>147666.51</v>
      </c>
      <c r="CU9" s="111">
        <v>9.5809576642335763</v>
      </c>
      <c r="CV9" s="110" t="s">
        <v>2896</v>
      </c>
      <c r="CW9" s="114">
        <v>1633175.62</v>
      </c>
      <c r="CX9" s="114">
        <v>1670000</v>
      </c>
      <c r="CY9" s="114">
        <v>695833.33333333337</v>
      </c>
      <c r="CZ9" s="114">
        <v>734295.3</v>
      </c>
      <c r="DA9" s="114">
        <v>38461.966666666667</v>
      </c>
      <c r="DB9" s="111">
        <v>5.5274682634730539</v>
      </c>
      <c r="DC9" s="110" t="s">
        <v>2896</v>
      </c>
      <c r="DD9" s="114">
        <v>1366451.24</v>
      </c>
      <c r="DE9" s="114">
        <v>1300000</v>
      </c>
      <c r="DF9" s="114">
        <v>541666.66666666674</v>
      </c>
      <c r="DG9" s="114">
        <v>584251.52</v>
      </c>
      <c r="DH9" s="114">
        <v>42584.85333333334</v>
      </c>
      <c r="DI9" s="111">
        <v>7.8618190769230774</v>
      </c>
      <c r="DJ9" s="110" t="s">
        <v>2896</v>
      </c>
      <c r="DK9" s="15">
        <f t="shared" si="1"/>
        <v>211000994.58999997</v>
      </c>
      <c r="DL9" s="15">
        <f t="shared" si="6"/>
        <v>84327207.00999999</v>
      </c>
      <c r="DM9" s="15">
        <f t="shared" si="6"/>
        <v>35136336.254166663</v>
      </c>
      <c r="DN9" s="15">
        <f t="shared" si="2"/>
        <v>131033625.11999996</v>
      </c>
      <c r="DO9" s="15">
        <f t="shared" si="5"/>
        <v>95897288.865833297</v>
      </c>
      <c r="DP9" s="15">
        <f t="shared" si="3"/>
        <v>272.9291072698602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14">
        <v>6645441.1200000001</v>
      </c>
      <c r="D10" s="114">
        <v>6500000</v>
      </c>
      <c r="E10" s="114">
        <v>2708333.3333333335</v>
      </c>
      <c r="F10" s="114">
        <v>1109340.42</v>
      </c>
      <c r="G10" s="114">
        <v>-1598992.9133333333</v>
      </c>
      <c r="H10" s="111">
        <v>-59.039738338461532</v>
      </c>
      <c r="I10" s="110" t="s">
        <v>2895</v>
      </c>
      <c r="J10" s="114">
        <v>383986.8</v>
      </c>
      <c r="K10" s="114">
        <v>1000000</v>
      </c>
      <c r="L10" s="114">
        <v>416666.66666666669</v>
      </c>
      <c r="M10" s="114">
        <v>411160</v>
      </c>
      <c r="N10" s="114">
        <v>-5506.666666666667</v>
      </c>
      <c r="O10" s="111">
        <v>-1.3216000000000001</v>
      </c>
      <c r="P10" s="110" t="s">
        <v>2895</v>
      </c>
      <c r="Q10" s="114">
        <v>118115.2</v>
      </c>
      <c r="R10" s="114">
        <v>113820</v>
      </c>
      <c r="S10" s="114">
        <v>47425</v>
      </c>
      <c r="T10" s="114">
        <v>9887</v>
      </c>
      <c r="U10" s="114">
        <v>-37538</v>
      </c>
      <c r="V10" s="111">
        <v>-79.152345809172374</v>
      </c>
      <c r="W10" s="110" t="s">
        <v>2895</v>
      </c>
      <c r="X10" s="114">
        <v>298860</v>
      </c>
      <c r="Y10" s="114">
        <v>400000</v>
      </c>
      <c r="Z10" s="114">
        <v>166666.66666666669</v>
      </c>
      <c r="AA10" s="114">
        <v>206320</v>
      </c>
      <c r="AB10" s="114">
        <v>39653.333333333336</v>
      </c>
      <c r="AC10" s="111">
        <v>23.792000000000002</v>
      </c>
      <c r="AD10" s="110" t="s">
        <v>2896</v>
      </c>
      <c r="AE10" s="114">
        <v>366631.92</v>
      </c>
      <c r="AF10" s="114">
        <v>460559.1</v>
      </c>
      <c r="AG10" s="114">
        <v>191899.625</v>
      </c>
      <c r="AH10" s="114">
        <v>403599.5</v>
      </c>
      <c r="AI10" s="114">
        <v>211699.875</v>
      </c>
      <c r="AJ10" s="111">
        <v>110.3180243317307</v>
      </c>
      <c r="AK10" s="110" t="s">
        <v>2896</v>
      </c>
      <c r="AL10" s="114">
        <v>7070.4</v>
      </c>
      <c r="AM10" s="114">
        <v>10000</v>
      </c>
      <c r="AN10" s="114">
        <v>4166.6666666666661</v>
      </c>
      <c r="AO10" s="114">
        <v>0</v>
      </c>
      <c r="AP10" s="114">
        <v>-4166.6666666666661</v>
      </c>
      <c r="AQ10" s="111">
        <v>-100</v>
      </c>
      <c r="AR10" s="110" t="s">
        <v>2895</v>
      </c>
      <c r="AS10" s="114">
        <v>923676</v>
      </c>
      <c r="AT10" s="114">
        <v>941982</v>
      </c>
      <c r="AU10" s="114">
        <v>392492.5</v>
      </c>
      <c r="AV10" s="114">
        <v>1058291.75</v>
      </c>
      <c r="AW10" s="114">
        <v>665799.25</v>
      </c>
      <c r="AX10" s="111">
        <v>169.63362357242494</v>
      </c>
      <c r="AY10" s="110" t="s">
        <v>2896</v>
      </c>
      <c r="AZ10" s="114">
        <v>305889.48</v>
      </c>
      <c r="BA10" s="114">
        <v>380000</v>
      </c>
      <c r="BB10" s="114">
        <v>158333.33333333334</v>
      </c>
      <c r="BC10" s="114">
        <v>249175.58000000002</v>
      </c>
      <c r="BD10" s="114">
        <v>90842.246666666673</v>
      </c>
      <c r="BE10" s="111">
        <v>57.374050526315791</v>
      </c>
      <c r="BF10" s="110" t="s">
        <v>2896</v>
      </c>
      <c r="BG10" s="114">
        <v>47121.599999999999</v>
      </c>
      <c r="BH10" s="114">
        <v>51436</v>
      </c>
      <c r="BI10" s="114">
        <v>21431.666666666668</v>
      </c>
      <c r="BJ10" s="114">
        <v>79934</v>
      </c>
      <c r="BK10" s="114">
        <v>58502.333333333336</v>
      </c>
      <c r="BL10" s="111">
        <v>272.97145967804647</v>
      </c>
      <c r="BM10" s="110" t="s">
        <v>2896</v>
      </c>
      <c r="BN10" s="114">
        <v>86010.12</v>
      </c>
      <c r="BO10" s="114">
        <v>70000</v>
      </c>
      <c r="BP10" s="114">
        <v>29166.666666666668</v>
      </c>
      <c r="BQ10" s="114">
        <v>89324.98</v>
      </c>
      <c r="BR10" s="114">
        <v>60158.313333333339</v>
      </c>
      <c r="BS10" s="111">
        <v>206.25707428571425</v>
      </c>
      <c r="BT10" s="110" t="s">
        <v>2896</v>
      </c>
      <c r="BU10" s="114">
        <v>263065.2</v>
      </c>
      <c r="BV10" s="114">
        <v>174000</v>
      </c>
      <c r="BW10" s="114">
        <v>72500</v>
      </c>
      <c r="BX10" s="114">
        <v>261231.75</v>
      </c>
      <c r="BY10" s="114">
        <v>188731.75</v>
      </c>
      <c r="BZ10" s="111">
        <v>260.31965517241377</v>
      </c>
      <c r="CA10" s="110" t="s">
        <v>2896</v>
      </c>
      <c r="CB10" s="114">
        <v>900598.6</v>
      </c>
      <c r="CC10" s="114">
        <v>1092197.03</v>
      </c>
      <c r="CD10" s="114">
        <v>455082.09583333338</v>
      </c>
      <c r="CE10" s="114">
        <v>816432.4</v>
      </c>
      <c r="CF10" s="114">
        <v>361350.3041666667</v>
      </c>
      <c r="CG10" s="111">
        <v>79.403322493927675</v>
      </c>
      <c r="CH10" s="110" t="s">
        <v>2896</v>
      </c>
      <c r="CI10" s="114">
        <v>2139.6</v>
      </c>
      <c r="CJ10" s="114">
        <v>1900</v>
      </c>
      <c r="CK10" s="114">
        <v>791.66666666666663</v>
      </c>
      <c r="CL10" s="114">
        <v>0</v>
      </c>
      <c r="CM10" s="114">
        <v>-791.66666666666663</v>
      </c>
      <c r="CN10" s="111">
        <v>-100</v>
      </c>
      <c r="CO10" s="110" t="s">
        <v>2895</v>
      </c>
      <c r="CP10" s="114">
        <v>343393.2</v>
      </c>
      <c r="CQ10" s="114">
        <v>373000</v>
      </c>
      <c r="CR10" s="114">
        <v>155416.66666666669</v>
      </c>
      <c r="CS10" s="114">
        <v>329413.15000000002</v>
      </c>
      <c r="CT10" s="114">
        <v>173996.48333333334</v>
      </c>
      <c r="CU10" s="111">
        <v>111.95484182305628</v>
      </c>
      <c r="CV10" s="110" t="s">
        <v>2896</v>
      </c>
      <c r="CW10" s="114">
        <v>1440</v>
      </c>
      <c r="CX10" s="114">
        <v>0</v>
      </c>
      <c r="CY10" s="114">
        <v>0</v>
      </c>
      <c r="CZ10" s="114">
        <v>0</v>
      </c>
      <c r="DA10" s="114">
        <v>0</v>
      </c>
      <c r="DB10" s="112"/>
      <c r="DC10" s="110" t="s">
        <v>2896</v>
      </c>
      <c r="DD10" s="114">
        <v>1578</v>
      </c>
      <c r="DE10" s="114">
        <v>1000</v>
      </c>
      <c r="DF10" s="114">
        <v>416.66666666666663</v>
      </c>
      <c r="DG10" s="114">
        <v>0</v>
      </c>
      <c r="DH10" s="114">
        <v>-416.66666666666663</v>
      </c>
      <c r="DI10" s="111">
        <v>-100</v>
      </c>
      <c r="DJ10" s="110" t="s">
        <v>2895</v>
      </c>
      <c r="DK10" s="15">
        <f t="shared" si="1"/>
        <v>10695017.239999998</v>
      </c>
      <c r="DL10" s="15">
        <f t="shared" si="6"/>
        <v>145269894.13</v>
      </c>
      <c r="DM10" s="15">
        <f t="shared" si="6"/>
        <v>60529122.554166652</v>
      </c>
      <c r="DN10" s="15">
        <f t="shared" si="2"/>
        <v>5024110.53</v>
      </c>
      <c r="DO10" s="15">
        <f t="shared" si="5"/>
        <v>-55505012.024166651</v>
      </c>
      <c r="DP10" s="15">
        <f t="shared" si="3"/>
        <v>-91.699680553763201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14">
        <v>141186916.91</v>
      </c>
      <c r="D11" s="114">
        <v>140200000</v>
      </c>
      <c r="E11" s="114">
        <v>58416666.666666672</v>
      </c>
      <c r="F11" s="114">
        <v>55923368.349999994</v>
      </c>
      <c r="G11" s="114">
        <v>-2493298.3166666669</v>
      </c>
      <c r="H11" s="111">
        <v>-4.2681283594864485</v>
      </c>
      <c r="I11" s="110" t="s">
        <v>2895</v>
      </c>
      <c r="J11" s="114">
        <v>36865622.700000003</v>
      </c>
      <c r="K11" s="114">
        <v>39000000</v>
      </c>
      <c r="L11" s="114">
        <v>16250000</v>
      </c>
      <c r="M11" s="114">
        <v>16984249.009999998</v>
      </c>
      <c r="N11" s="114">
        <v>734249.01</v>
      </c>
      <c r="O11" s="111">
        <v>4.5184554461538466</v>
      </c>
      <c r="P11" s="110" t="s">
        <v>2896</v>
      </c>
      <c r="Q11" s="114">
        <v>5995872.3700000001</v>
      </c>
      <c r="R11" s="114">
        <v>6033950</v>
      </c>
      <c r="S11" s="114">
        <v>2514145.833333333</v>
      </c>
      <c r="T11" s="114">
        <v>2696961.46</v>
      </c>
      <c r="U11" s="114">
        <v>182815.62666666665</v>
      </c>
      <c r="V11" s="111">
        <v>7.2714806055734638</v>
      </c>
      <c r="W11" s="110" t="s">
        <v>2896</v>
      </c>
      <c r="X11" s="114">
        <v>5656857.4699999997</v>
      </c>
      <c r="Y11" s="114">
        <v>6299395.1299999999</v>
      </c>
      <c r="Z11" s="114">
        <v>2624747.9708333337</v>
      </c>
      <c r="AA11" s="114">
        <v>2761194.45</v>
      </c>
      <c r="AB11" s="114">
        <v>136446.47916666669</v>
      </c>
      <c r="AC11" s="111">
        <v>5.1984602210530015</v>
      </c>
      <c r="AD11" s="110" t="s">
        <v>2896</v>
      </c>
      <c r="AE11" s="114">
        <v>4591236</v>
      </c>
      <c r="AF11" s="114">
        <v>4430944.5</v>
      </c>
      <c r="AG11" s="114">
        <v>1846226.875</v>
      </c>
      <c r="AH11" s="114">
        <v>1883607.16</v>
      </c>
      <c r="AI11" s="114">
        <v>37380.285000000003</v>
      </c>
      <c r="AJ11" s="111">
        <v>2.0246853464312178</v>
      </c>
      <c r="AK11" s="110" t="s">
        <v>2896</v>
      </c>
      <c r="AL11" s="114">
        <v>2281863.63</v>
      </c>
      <c r="AM11" s="114">
        <v>2500000</v>
      </c>
      <c r="AN11" s="114">
        <v>1041666.6666666666</v>
      </c>
      <c r="AO11" s="114">
        <v>952389.06</v>
      </c>
      <c r="AP11" s="114">
        <v>-89277.606666666659</v>
      </c>
      <c r="AQ11" s="111">
        <v>-8.5706502400000009</v>
      </c>
      <c r="AR11" s="110" t="s">
        <v>2895</v>
      </c>
      <c r="AS11" s="114">
        <v>18338299.879999999</v>
      </c>
      <c r="AT11" s="114">
        <v>19057409.68</v>
      </c>
      <c r="AU11" s="114">
        <v>7940587.3666666672</v>
      </c>
      <c r="AV11" s="114">
        <v>8219758.75</v>
      </c>
      <c r="AW11" s="114">
        <v>279171.38333333336</v>
      </c>
      <c r="AX11" s="111">
        <v>3.5157523044863255</v>
      </c>
      <c r="AY11" s="110" t="s">
        <v>2896</v>
      </c>
      <c r="AZ11" s="114">
        <v>5903331.54</v>
      </c>
      <c r="BA11" s="114">
        <v>5480000</v>
      </c>
      <c r="BB11" s="114">
        <v>2283333.333333333</v>
      </c>
      <c r="BC11" s="114">
        <v>2188733.7400000002</v>
      </c>
      <c r="BD11" s="114">
        <v>-94599.593333333323</v>
      </c>
      <c r="BE11" s="111">
        <v>-4.143047883211679</v>
      </c>
      <c r="BF11" s="110" t="s">
        <v>2895</v>
      </c>
      <c r="BG11" s="114">
        <v>3666069.6</v>
      </c>
      <c r="BH11" s="114">
        <v>3885000</v>
      </c>
      <c r="BI11" s="114">
        <v>1618750</v>
      </c>
      <c r="BJ11" s="114">
        <v>2113475.79</v>
      </c>
      <c r="BK11" s="114">
        <v>494725.79</v>
      </c>
      <c r="BL11" s="111">
        <v>30.562210965250966</v>
      </c>
      <c r="BM11" s="110" t="s">
        <v>2896</v>
      </c>
      <c r="BN11" s="114">
        <v>5890598.04</v>
      </c>
      <c r="BO11" s="114">
        <v>6000000</v>
      </c>
      <c r="BP11" s="114">
        <v>2500000</v>
      </c>
      <c r="BQ11" s="114">
        <v>2603601.4499999997</v>
      </c>
      <c r="BR11" s="114">
        <v>103601.45</v>
      </c>
      <c r="BS11" s="111">
        <v>4.1440580000000002</v>
      </c>
      <c r="BT11" s="110" t="s">
        <v>2896</v>
      </c>
      <c r="BU11" s="114">
        <v>6923283</v>
      </c>
      <c r="BV11" s="114">
        <v>5730000</v>
      </c>
      <c r="BW11" s="114">
        <v>2387500</v>
      </c>
      <c r="BX11" s="114">
        <v>2464048.5</v>
      </c>
      <c r="BY11" s="114">
        <v>76548.5</v>
      </c>
      <c r="BZ11" s="111">
        <v>3.2062198952879584</v>
      </c>
      <c r="CA11" s="110" t="s">
        <v>2896</v>
      </c>
      <c r="CB11" s="114">
        <v>12788670.67</v>
      </c>
      <c r="CC11" s="114">
        <v>13765269.33</v>
      </c>
      <c r="CD11" s="114">
        <v>5735528.8875000002</v>
      </c>
      <c r="CE11" s="114">
        <v>5685367.5</v>
      </c>
      <c r="CF11" s="114">
        <v>-50161.387499999997</v>
      </c>
      <c r="CG11" s="111">
        <v>-0.87457300771898527</v>
      </c>
      <c r="CH11" s="110" t="s">
        <v>2895</v>
      </c>
      <c r="CI11" s="114">
        <v>3153686.4</v>
      </c>
      <c r="CJ11" s="114">
        <v>2161200</v>
      </c>
      <c r="CK11" s="114">
        <v>900500</v>
      </c>
      <c r="CL11" s="114">
        <v>670307.5</v>
      </c>
      <c r="CM11" s="114">
        <v>-230192.5</v>
      </c>
      <c r="CN11" s="111">
        <v>-25.562742920599668</v>
      </c>
      <c r="CO11" s="110" t="s">
        <v>2895</v>
      </c>
      <c r="CP11" s="114">
        <v>8109490.9199999999</v>
      </c>
      <c r="CQ11" s="114">
        <v>8256000</v>
      </c>
      <c r="CR11" s="114">
        <v>3440000</v>
      </c>
      <c r="CS11" s="114">
        <v>3653599.67</v>
      </c>
      <c r="CT11" s="114">
        <v>213599.67</v>
      </c>
      <c r="CU11" s="111">
        <v>6.20929273255814</v>
      </c>
      <c r="CV11" s="110" t="s">
        <v>2896</v>
      </c>
      <c r="CW11" s="114">
        <v>2539863.14</v>
      </c>
      <c r="CX11" s="114">
        <v>2828000</v>
      </c>
      <c r="CY11" s="114">
        <v>1178333.3333333333</v>
      </c>
      <c r="CZ11" s="114">
        <v>1182822.26</v>
      </c>
      <c r="DA11" s="114">
        <v>4488.9266666666663</v>
      </c>
      <c r="DB11" s="111">
        <v>0.38095558698727017</v>
      </c>
      <c r="DC11" s="110" t="s">
        <v>2896</v>
      </c>
      <c r="DD11" s="114">
        <v>2390096.34</v>
      </c>
      <c r="DE11" s="114">
        <v>2200000</v>
      </c>
      <c r="DF11" s="114">
        <v>916666.66666666663</v>
      </c>
      <c r="DG11" s="114">
        <v>949161.40999999992</v>
      </c>
      <c r="DH11" s="114">
        <v>32494.743333333336</v>
      </c>
      <c r="DI11" s="111">
        <v>3.5448810909090911</v>
      </c>
      <c r="DJ11" s="110" t="s">
        <v>2896</v>
      </c>
      <c r="DK11" s="15">
        <f t="shared" si="1"/>
        <v>266281758.60999995</v>
      </c>
      <c r="DL11" s="15">
        <f t="shared" si="6"/>
        <v>514727168.63999999</v>
      </c>
      <c r="DM11" s="15">
        <f t="shared" si="6"/>
        <v>214469653.60000002</v>
      </c>
      <c r="DN11" s="15">
        <f t="shared" si="2"/>
        <v>110932646.05999999</v>
      </c>
      <c r="DO11" s="15">
        <f t="shared" si="5"/>
        <v>-103537007.54000004</v>
      </c>
      <c r="DP11" s="15">
        <f t="shared" si="3"/>
        <v>-48.275831010154633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14">
        <v>372581807.02999997</v>
      </c>
      <c r="D12" s="114">
        <v>387100000</v>
      </c>
      <c r="E12" s="114">
        <v>161291666.66666669</v>
      </c>
      <c r="F12" s="114">
        <v>155364865.38999999</v>
      </c>
      <c r="G12" s="114">
        <v>-5926801.2766666673</v>
      </c>
      <c r="H12" s="111">
        <v>-3.6745861699819171</v>
      </c>
      <c r="I12" s="110" t="s">
        <v>2895</v>
      </c>
      <c r="J12" s="114">
        <v>151465441.44999999</v>
      </c>
      <c r="K12" s="114">
        <v>161000000</v>
      </c>
      <c r="L12" s="114">
        <v>67083333.333333336</v>
      </c>
      <c r="M12" s="114">
        <v>63284374.140000001</v>
      </c>
      <c r="N12" s="114">
        <v>-3798959.1933333334</v>
      </c>
      <c r="O12" s="111">
        <v>-5.6630447602484466</v>
      </c>
      <c r="P12" s="110" t="s">
        <v>2895</v>
      </c>
      <c r="Q12" s="114">
        <v>45474828.960000001</v>
      </c>
      <c r="R12" s="114">
        <v>48089280</v>
      </c>
      <c r="S12" s="114">
        <v>20037200</v>
      </c>
      <c r="T12" s="114">
        <v>19771935</v>
      </c>
      <c r="U12" s="114">
        <v>-265265</v>
      </c>
      <c r="V12" s="111">
        <v>-1.3238626155351048</v>
      </c>
      <c r="W12" s="110" t="s">
        <v>2895</v>
      </c>
      <c r="X12" s="114">
        <v>35032704.439999998</v>
      </c>
      <c r="Y12" s="114">
        <v>40003800</v>
      </c>
      <c r="Z12" s="114">
        <v>16668250</v>
      </c>
      <c r="AA12" s="114">
        <v>13806470</v>
      </c>
      <c r="AB12" s="114">
        <v>-2861780</v>
      </c>
      <c r="AC12" s="111">
        <v>-17.169048940350667</v>
      </c>
      <c r="AD12" s="110" t="s">
        <v>2895</v>
      </c>
      <c r="AE12" s="114">
        <v>33417620.77</v>
      </c>
      <c r="AF12" s="114">
        <v>34581791.289999999</v>
      </c>
      <c r="AG12" s="114">
        <v>14409079.704166668</v>
      </c>
      <c r="AH12" s="114">
        <v>13927412.26</v>
      </c>
      <c r="AI12" s="114">
        <v>-481667.44416666665</v>
      </c>
      <c r="AJ12" s="111">
        <v>-3.3428050510913834</v>
      </c>
      <c r="AK12" s="110" t="s">
        <v>2895</v>
      </c>
      <c r="AL12" s="114">
        <v>34194784.640000001</v>
      </c>
      <c r="AM12" s="114">
        <v>36248000</v>
      </c>
      <c r="AN12" s="114">
        <v>15103333.333333334</v>
      </c>
      <c r="AO12" s="114">
        <v>14183078.33</v>
      </c>
      <c r="AP12" s="114">
        <v>-920255.00333333341</v>
      </c>
      <c r="AQ12" s="111">
        <v>-6.0930589494592811</v>
      </c>
      <c r="AR12" s="110" t="s">
        <v>2895</v>
      </c>
      <c r="AS12" s="114">
        <v>65533668.380000003</v>
      </c>
      <c r="AT12" s="114">
        <v>69236217.060000002</v>
      </c>
      <c r="AU12" s="114">
        <v>28848423.774999999</v>
      </c>
      <c r="AV12" s="114">
        <v>27916748.579999998</v>
      </c>
      <c r="AW12" s="114">
        <v>-931675.19499999995</v>
      </c>
      <c r="AX12" s="111">
        <v>-3.2295532063259147</v>
      </c>
      <c r="AY12" s="110" t="s">
        <v>2895</v>
      </c>
      <c r="AZ12" s="114">
        <v>25808703.48</v>
      </c>
      <c r="BA12" s="114">
        <v>27995800</v>
      </c>
      <c r="BB12" s="114">
        <v>11664916.666666666</v>
      </c>
      <c r="BC12" s="114">
        <v>9349162.5</v>
      </c>
      <c r="BD12" s="114">
        <v>-2315754.1666666665</v>
      </c>
      <c r="BE12" s="111">
        <v>-19.852299273462446</v>
      </c>
      <c r="BF12" s="110" t="s">
        <v>2895</v>
      </c>
      <c r="BG12" s="114">
        <v>30702342</v>
      </c>
      <c r="BH12" s="114">
        <v>32537548</v>
      </c>
      <c r="BI12" s="114">
        <v>13557311.666666666</v>
      </c>
      <c r="BJ12" s="114">
        <v>13153050</v>
      </c>
      <c r="BK12" s="114">
        <v>-404261.66666666669</v>
      </c>
      <c r="BL12" s="111">
        <v>-2.9818718976611267</v>
      </c>
      <c r="BM12" s="110" t="s">
        <v>2895</v>
      </c>
      <c r="BN12" s="114">
        <v>28934285.57</v>
      </c>
      <c r="BO12" s="114">
        <v>33000000</v>
      </c>
      <c r="BP12" s="114">
        <v>13750000</v>
      </c>
      <c r="BQ12" s="114">
        <v>11841186.130000001</v>
      </c>
      <c r="BR12" s="114">
        <v>-1908813.87</v>
      </c>
      <c r="BS12" s="111">
        <v>-13.882282690909092</v>
      </c>
      <c r="BT12" s="110" t="s">
        <v>2895</v>
      </c>
      <c r="BU12" s="114">
        <v>32861017.32</v>
      </c>
      <c r="BV12" s="114">
        <v>34472300</v>
      </c>
      <c r="BW12" s="114">
        <v>14363458.333333332</v>
      </c>
      <c r="BX12" s="114">
        <v>14093672.470000001</v>
      </c>
      <c r="BY12" s="114">
        <v>-269785.86333333334</v>
      </c>
      <c r="BZ12" s="111">
        <v>-1.8782792909089328</v>
      </c>
      <c r="CA12" s="110" t="s">
        <v>2895</v>
      </c>
      <c r="CB12" s="114">
        <v>38036286.079999998</v>
      </c>
      <c r="CC12" s="114">
        <v>41023469.899999999</v>
      </c>
      <c r="CD12" s="114">
        <v>17093112.458333336</v>
      </c>
      <c r="CE12" s="114">
        <v>17543547.84</v>
      </c>
      <c r="CF12" s="114">
        <v>450435.38166666671</v>
      </c>
      <c r="CG12" s="111">
        <v>2.6351864399456861</v>
      </c>
      <c r="CH12" s="110" t="s">
        <v>2896</v>
      </c>
      <c r="CI12" s="114">
        <v>19312346.239999998</v>
      </c>
      <c r="CJ12" s="114">
        <v>19451900</v>
      </c>
      <c r="CK12" s="114">
        <v>8104958.333333333</v>
      </c>
      <c r="CL12" s="114">
        <v>8518971.25</v>
      </c>
      <c r="CM12" s="114">
        <v>414012.91666666669</v>
      </c>
      <c r="CN12" s="111">
        <v>5.1081436774813778</v>
      </c>
      <c r="CO12" s="110" t="s">
        <v>2896</v>
      </c>
      <c r="CP12" s="114">
        <v>34314699.880000003</v>
      </c>
      <c r="CQ12" s="114">
        <v>36666538</v>
      </c>
      <c r="CR12" s="114">
        <v>15277724.166666666</v>
      </c>
      <c r="CS12" s="114">
        <v>14063580</v>
      </c>
      <c r="CT12" s="114">
        <v>-1214144.1666666667</v>
      </c>
      <c r="CU12" s="111">
        <v>-7.9471533418289999</v>
      </c>
      <c r="CV12" s="110" t="s">
        <v>2895</v>
      </c>
      <c r="CW12" s="114">
        <v>19266147.84</v>
      </c>
      <c r="CX12" s="114">
        <v>19700000</v>
      </c>
      <c r="CY12" s="114">
        <v>8208333.333333333</v>
      </c>
      <c r="CZ12" s="114">
        <v>8890750</v>
      </c>
      <c r="DA12" s="114">
        <v>682416.66666666663</v>
      </c>
      <c r="DB12" s="111">
        <v>8.3137055837563452</v>
      </c>
      <c r="DC12" s="110" t="s">
        <v>2896</v>
      </c>
      <c r="DD12" s="114">
        <v>23809060</v>
      </c>
      <c r="DE12" s="114">
        <v>25650000</v>
      </c>
      <c r="DF12" s="114">
        <v>10687500</v>
      </c>
      <c r="DG12" s="114">
        <v>10052779.35</v>
      </c>
      <c r="DH12" s="114">
        <v>-634720.65</v>
      </c>
      <c r="DI12" s="111">
        <v>-5.938906666666667</v>
      </c>
      <c r="DJ12" s="110" t="s">
        <v>2895</v>
      </c>
      <c r="DK12" s="15">
        <f t="shared" si="1"/>
        <v>990745744.08000004</v>
      </c>
      <c r="DL12" s="15">
        <f t="shared" si="6"/>
        <v>752056644.25</v>
      </c>
      <c r="DM12" s="15">
        <f t="shared" si="6"/>
        <v>313356935.10416669</v>
      </c>
      <c r="DN12" s="15">
        <f t="shared" si="2"/>
        <v>415761583.23999995</v>
      </c>
      <c r="DO12" s="15">
        <f t="shared" si="5"/>
        <v>102404648.13583326</v>
      </c>
      <c r="DP12" s="15">
        <f t="shared" si="3"/>
        <v>32.679872906528054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14">
        <v>93778260.859999999</v>
      </c>
      <c r="D13" s="114">
        <v>92400000</v>
      </c>
      <c r="E13" s="114">
        <v>38500000</v>
      </c>
      <c r="F13" s="114">
        <v>69488844.640000015</v>
      </c>
      <c r="G13" s="114">
        <v>30988844.640000001</v>
      </c>
      <c r="H13" s="111">
        <v>80.490505558441555</v>
      </c>
      <c r="I13" s="110" t="s">
        <v>2896</v>
      </c>
      <c r="J13" s="114">
        <v>26175186.48</v>
      </c>
      <c r="K13" s="114">
        <v>45000000</v>
      </c>
      <c r="L13" s="114">
        <v>18750000</v>
      </c>
      <c r="M13" s="114">
        <v>23974146.650000002</v>
      </c>
      <c r="N13" s="114">
        <v>5224146.6500000004</v>
      </c>
      <c r="O13" s="111">
        <v>27.862115466666665</v>
      </c>
      <c r="P13" s="110" t="s">
        <v>2896</v>
      </c>
      <c r="Q13" s="114">
        <v>4748275.53</v>
      </c>
      <c r="R13" s="114">
        <v>4541130</v>
      </c>
      <c r="S13" s="114">
        <v>1892137.5</v>
      </c>
      <c r="T13" s="114">
        <v>1863857.71</v>
      </c>
      <c r="U13" s="114">
        <v>-28279.79</v>
      </c>
      <c r="V13" s="111">
        <v>-1.4945948695588984</v>
      </c>
      <c r="W13" s="110" t="s">
        <v>2895</v>
      </c>
      <c r="X13" s="114">
        <v>4344918.47</v>
      </c>
      <c r="Y13" s="114">
        <v>5020000</v>
      </c>
      <c r="Z13" s="114">
        <v>2091666.6666666665</v>
      </c>
      <c r="AA13" s="114">
        <v>1786573.0899999999</v>
      </c>
      <c r="AB13" s="114">
        <v>-305093.57666666666</v>
      </c>
      <c r="AC13" s="111">
        <v>-14.586147091633466</v>
      </c>
      <c r="AD13" s="110" t="s">
        <v>2895</v>
      </c>
      <c r="AE13" s="114">
        <v>5830197.2699999996</v>
      </c>
      <c r="AF13" s="114">
        <v>5739682.4500000002</v>
      </c>
      <c r="AG13" s="114">
        <v>2391534.354166667</v>
      </c>
      <c r="AH13" s="114">
        <v>3810373.69</v>
      </c>
      <c r="AI13" s="114">
        <v>1418839.3358333332</v>
      </c>
      <c r="AJ13" s="111">
        <v>59.327574925334062</v>
      </c>
      <c r="AK13" s="110" t="s">
        <v>2896</v>
      </c>
      <c r="AL13" s="114">
        <v>4058630.96</v>
      </c>
      <c r="AM13" s="114">
        <v>5000000</v>
      </c>
      <c r="AN13" s="114">
        <v>2083333.3333333333</v>
      </c>
      <c r="AO13" s="114">
        <v>1636828.08</v>
      </c>
      <c r="AP13" s="114">
        <v>-446505.2533333333</v>
      </c>
      <c r="AQ13" s="111">
        <v>-21.432252160000001</v>
      </c>
      <c r="AR13" s="110" t="s">
        <v>2895</v>
      </c>
      <c r="AS13" s="114">
        <v>16771760.74</v>
      </c>
      <c r="AT13" s="114">
        <v>16236669.939999999</v>
      </c>
      <c r="AU13" s="114">
        <v>6765279.1416666666</v>
      </c>
      <c r="AV13" s="114">
        <v>10583691.989999998</v>
      </c>
      <c r="AW13" s="114">
        <v>3818412.8483333332</v>
      </c>
      <c r="AX13" s="111">
        <v>56.441319986578478</v>
      </c>
      <c r="AY13" s="110" t="s">
        <v>2896</v>
      </c>
      <c r="AZ13" s="114">
        <v>5081545.5199999996</v>
      </c>
      <c r="BA13" s="114">
        <v>5742000</v>
      </c>
      <c r="BB13" s="114">
        <v>2392500</v>
      </c>
      <c r="BC13" s="114">
        <v>2388750.0999999996</v>
      </c>
      <c r="BD13" s="114">
        <v>-3749.9</v>
      </c>
      <c r="BE13" s="111">
        <v>-0.15673563218390807</v>
      </c>
      <c r="BF13" s="110" t="s">
        <v>2895</v>
      </c>
      <c r="BG13" s="114">
        <v>6066973.9699999997</v>
      </c>
      <c r="BH13" s="114">
        <v>7014309</v>
      </c>
      <c r="BI13" s="114">
        <v>2922628.75</v>
      </c>
      <c r="BJ13" s="114">
        <v>4340899.4000000004</v>
      </c>
      <c r="BK13" s="114">
        <v>1418270.65</v>
      </c>
      <c r="BL13" s="111">
        <v>48.527225703914667</v>
      </c>
      <c r="BM13" s="110" t="s">
        <v>2896</v>
      </c>
      <c r="BN13" s="114">
        <v>5077616.72</v>
      </c>
      <c r="BO13" s="114">
        <v>5000000</v>
      </c>
      <c r="BP13" s="114">
        <v>2083333.3333333333</v>
      </c>
      <c r="BQ13" s="114">
        <v>2426426.4</v>
      </c>
      <c r="BR13" s="114">
        <v>343093.06666666671</v>
      </c>
      <c r="BS13" s="111">
        <v>16.468467199999999</v>
      </c>
      <c r="BT13" s="110" t="s">
        <v>2896</v>
      </c>
      <c r="BU13" s="114">
        <v>7183389.0599999996</v>
      </c>
      <c r="BV13" s="114">
        <v>5652630</v>
      </c>
      <c r="BW13" s="114">
        <v>2355262.5</v>
      </c>
      <c r="BX13" s="114">
        <v>2141782.1799999997</v>
      </c>
      <c r="BY13" s="114">
        <v>-213480.32000000001</v>
      </c>
      <c r="BZ13" s="111">
        <v>-9.0639714256903421</v>
      </c>
      <c r="CA13" s="110" t="s">
        <v>2895</v>
      </c>
      <c r="CB13" s="114">
        <v>12107091.550000001</v>
      </c>
      <c r="CC13" s="114">
        <v>12228859.26</v>
      </c>
      <c r="CD13" s="114">
        <v>5095358.0250000004</v>
      </c>
      <c r="CE13" s="114">
        <v>4847937.51</v>
      </c>
      <c r="CF13" s="114">
        <v>-247420.51500000001</v>
      </c>
      <c r="CG13" s="111">
        <v>-4.8558023555175014</v>
      </c>
      <c r="CH13" s="110" t="s">
        <v>2895</v>
      </c>
      <c r="CI13" s="114">
        <v>3488763.63</v>
      </c>
      <c r="CJ13" s="114">
        <v>4946200</v>
      </c>
      <c r="CK13" s="114">
        <v>2060916.6666666665</v>
      </c>
      <c r="CL13" s="114">
        <v>2185454.89</v>
      </c>
      <c r="CM13" s="114">
        <v>124538.22333333333</v>
      </c>
      <c r="CN13" s="111">
        <v>6.0428558489345354</v>
      </c>
      <c r="CO13" s="110" t="s">
        <v>2896</v>
      </c>
      <c r="CP13" s="114">
        <v>7176837.6200000001</v>
      </c>
      <c r="CQ13" s="114">
        <v>6538620.7999999998</v>
      </c>
      <c r="CR13" s="114">
        <v>2724425.3333333335</v>
      </c>
      <c r="CS13" s="114">
        <v>3325563.1799999997</v>
      </c>
      <c r="CT13" s="114">
        <v>601137.84666666668</v>
      </c>
      <c r="CU13" s="111">
        <v>22.064757632068218</v>
      </c>
      <c r="CV13" s="110" t="s">
        <v>2896</v>
      </c>
      <c r="CW13" s="114">
        <v>6947475.1600000001</v>
      </c>
      <c r="CX13" s="114">
        <v>4470000</v>
      </c>
      <c r="CY13" s="114">
        <v>1862500</v>
      </c>
      <c r="CZ13" s="114">
        <v>2985232.91</v>
      </c>
      <c r="DA13" s="114">
        <v>1122732.9099999999</v>
      </c>
      <c r="DB13" s="111">
        <v>60.28096161073826</v>
      </c>
      <c r="DC13" s="110" t="s">
        <v>2896</v>
      </c>
      <c r="DD13" s="114">
        <v>4522941.3899999997</v>
      </c>
      <c r="DE13" s="114">
        <v>4000000</v>
      </c>
      <c r="DF13" s="114">
        <v>1666666.6666666667</v>
      </c>
      <c r="DG13" s="114">
        <v>1396718.71</v>
      </c>
      <c r="DH13" s="114">
        <v>-269947.95666666667</v>
      </c>
      <c r="DI13" s="111">
        <v>-16.196877400000002</v>
      </c>
      <c r="DJ13" s="110" t="s">
        <v>2895</v>
      </c>
      <c r="DK13" s="15">
        <f t="shared" si="1"/>
        <v>213359864.93000004</v>
      </c>
      <c r="DL13" s="15">
        <f t="shared" si="6"/>
        <v>137130101.44999999</v>
      </c>
      <c r="DM13" s="15">
        <f t="shared" si="6"/>
        <v>57137542.270833336</v>
      </c>
      <c r="DN13" s="15">
        <f t="shared" si="2"/>
        <v>139183081.13000003</v>
      </c>
      <c r="DO13" s="15">
        <f t="shared" si="5"/>
        <v>82045538.859166682</v>
      </c>
      <c r="DP13" s="15">
        <f t="shared" si="3"/>
        <v>143.59304863038881</v>
      </c>
      <c r="DQ13" s="15" t="str">
        <f t="shared" si="4"/>
        <v>OK</v>
      </c>
    </row>
    <row r="14" spans="1:197" s="25" customFormat="1" ht="14.25" customHeight="1">
      <c r="A14" s="42" t="s">
        <v>2873</v>
      </c>
      <c r="B14" s="42" t="s">
        <v>2874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2"/>
      <c r="I14" s="110" t="s">
        <v>2896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2"/>
      <c r="P14" s="110" t="s">
        <v>2896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2"/>
      <c r="W14" s="110" t="s">
        <v>2896</v>
      </c>
      <c r="X14" s="97"/>
      <c r="Y14" s="97"/>
      <c r="Z14" s="97"/>
      <c r="AA14" s="97"/>
      <c r="AB14" s="97"/>
      <c r="AC14" s="101"/>
      <c r="AD14" s="99"/>
      <c r="AE14" s="97"/>
      <c r="AF14" s="97"/>
      <c r="AG14" s="97"/>
      <c r="AH14" s="97"/>
      <c r="AI14" s="97"/>
      <c r="AJ14" s="101"/>
      <c r="AK14" s="99"/>
      <c r="AL14" s="97"/>
      <c r="AM14" s="97"/>
      <c r="AN14" s="97"/>
      <c r="AO14" s="97"/>
      <c r="AP14" s="97"/>
      <c r="AQ14" s="101"/>
      <c r="AR14" s="99"/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2"/>
      <c r="AY14" s="110" t="s">
        <v>2896</v>
      </c>
      <c r="AZ14" s="97"/>
      <c r="BA14" s="97"/>
      <c r="BB14" s="97"/>
      <c r="BC14" s="97"/>
      <c r="BD14" s="97"/>
      <c r="BE14" s="101"/>
      <c r="BF14" s="99"/>
      <c r="BG14" s="97"/>
      <c r="BH14" s="97"/>
      <c r="BI14" s="97"/>
      <c r="BJ14" s="97"/>
      <c r="BK14" s="97"/>
      <c r="BL14" s="101"/>
      <c r="BM14" s="99"/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2"/>
      <c r="CA14" s="110" t="s">
        <v>2896</v>
      </c>
      <c r="CB14" s="114">
        <v>0</v>
      </c>
      <c r="CC14" s="114">
        <v>0</v>
      </c>
      <c r="CD14" s="114">
        <v>0</v>
      </c>
      <c r="CE14" s="114">
        <v>0</v>
      </c>
      <c r="CF14" s="114">
        <v>0</v>
      </c>
      <c r="CG14" s="112"/>
      <c r="CH14" s="110" t="s">
        <v>2896</v>
      </c>
      <c r="CI14" s="114">
        <v>0</v>
      </c>
      <c r="CJ14" s="114">
        <v>0</v>
      </c>
      <c r="CK14" s="114">
        <v>0</v>
      </c>
      <c r="CL14" s="114">
        <v>0</v>
      </c>
      <c r="CM14" s="114">
        <v>0</v>
      </c>
      <c r="CN14" s="112"/>
      <c r="CO14" s="110" t="s">
        <v>2896</v>
      </c>
      <c r="CP14" s="114">
        <v>0</v>
      </c>
      <c r="CQ14" s="114">
        <v>0</v>
      </c>
      <c r="CR14" s="114">
        <v>0</v>
      </c>
      <c r="CS14" s="114">
        <v>0</v>
      </c>
      <c r="CT14" s="114">
        <v>0</v>
      </c>
      <c r="CU14" s="112"/>
      <c r="CV14" s="110" t="s">
        <v>2896</v>
      </c>
      <c r="CW14" s="114">
        <v>0</v>
      </c>
      <c r="CX14" s="114">
        <v>0</v>
      </c>
      <c r="CY14" s="114">
        <v>0</v>
      </c>
      <c r="CZ14" s="114">
        <v>0</v>
      </c>
      <c r="DA14" s="114">
        <v>0</v>
      </c>
      <c r="DB14" s="112"/>
      <c r="DC14" s="110" t="s">
        <v>2896</v>
      </c>
      <c r="DD14" s="114">
        <v>0</v>
      </c>
      <c r="DE14" s="114">
        <v>0</v>
      </c>
      <c r="DF14" s="114">
        <v>0</v>
      </c>
      <c r="DG14" s="114">
        <v>0</v>
      </c>
      <c r="DH14" s="114">
        <v>0</v>
      </c>
      <c r="DI14" s="112"/>
      <c r="DJ14" s="110" t="s">
        <v>2896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80173098.260000005</v>
      </c>
      <c r="DM14" s="15">
        <f>E15+L14+S14+Z15+AG14+AN14+AU16+BB14+BI14+BP16+BW14+CD14+CK14+CR14+CY14+DF16</f>
        <v>33405457.608333331</v>
      </c>
      <c r="DN14" s="15">
        <f t="shared" si="2"/>
        <v>0</v>
      </c>
      <c r="DO14" s="15">
        <f>DN14-DM14</f>
        <v>-33405457.608333331</v>
      </c>
      <c r="DP14" s="15">
        <f>DO14/DM14*100</f>
        <v>-100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14">
        <v>24126627.77</v>
      </c>
      <c r="D15" s="114">
        <v>76821715.739999995</v>
      </c>
      <c r="E15" s="114">
        <v>32009048.225000001</v>
      </c>
      <c r="F15" s="114">
        <v>0</v>
      </c>
      <c r="G15" s="114">
        <v>-32009048.225000001</v>
      </c>
      <c r="H15" s="111">
        <v>-100</v>
      </c>
      <c r="I15" s="110" t="s">
        <v>2895</v>
      </c>
      <c r="J15" s="114">
        <v>59223793.130000003</v>
      </c>
      <c r="K15" s="114">
        <v>11428032</v>
      </c>
      <c r="L15" s="114">
        <v>4761680</v>
      </c>
      <c r="M15" s="114">
        <v>1988040</v>
      </c>
      <c r="N15" s="114">
        <v>-2773640</v>
      </c>
      <c r="O15" s="111">
        <v>-58.249189361737869</v>
      </c>
      <c r="P15" s="110" t="s">
        <v>2895</v>
      </c>
      <c r="Q15" s="114">
        <v>2090294.66</v>
      </c>
      <c r="R15" s="114">
        <v>1372000</v>
      </c>
      <c r="S15" s="114">
        <v>571666.66666666674</v>
      </c>
      <c r="T15" s="114">
        <v>0</v>
      </c>
      <c r="U15" s="114">
        <v>-571666.66666666674</v>
      </c>
      <c r="V15" s="111">
        <v>-100</v>
      </c>
      <c r="W15" s="110" t="s">
        <v>2895</v>
      </c>
      <c r="X15" s="114">
        <v>66046703.079999998</v>
      </c>
      <c r="Y15" s="114">
        <v>1280804.8700000001</v>
      </c>
      <c r="Z15" s="114">
        <v>533668.69583333342</v>
      </c>
      <c r="AA15" s="114">
        <v>0</v>
      </c>
      <c r="AB15" s="114">
        <v>-533668.69583333342</v>
      </c>
      <c r="AC15" s="111">
        <v>-100</v>
      </c>
      <c r="AD15" s="110" t="s">
        <v>2895</v>
      </c>
      <c r="AE15" s="114">
        <v>4984966.55</v>
      </c>
      <c r="AF15" s="114">
        <v>1123947.98</v>
      </c>
      <c r="AG15" s="114">
        <v>468311.65833333338</v>
      </c>
      <c r="AH15" s="114">
        <v>0</v>
      </c>
      <c r="AI15" s="114">
        <v>-468311.65833333338</v>
      </c>
      <c r="AJ15" s="111">
        <v>-100</v>
      </c>
      <c r="AK15" s="110" t="s">
        <v>2895</v>
      </c>
      <c r="AL15" s="114">
        <v>648860.56000000006</v>
      </c>
      <c r="AM15" s="114">
        <v>869823.4</v>
      </c>
      <c r="AN15" s="114">
        <v>362426.41666666669</v>
      </c>
      <c r="AO15" s="114">
        <v>0</v>
      </c>
      <c r="AP15" s="114">
        <v>-362426.41666666669</v>
      </c>
      <c r="AQ15" s="111">
        <v>-100</v>
      </c>
      <c r="AR15" s="110" t="s">
        <v>2895</v>
      </c>
      <c r="AS15" s="114">
        <v>4803600</v>
      </c>
      <c r="AT15" s="114">
        <v>8914132.7899999991</v>
      </c>
      <c r="AU15" s="114">
        <v>3714221.9958333336</v>
      </c>
      <c r="AV15" s="114">
        <v>0</v>
      </c>
      <c r="AW15" s="114">
        <v>-3714221.9958333336</v>
      </c>
      <c r="AX15" s="111">
        <v>-100</v>
      </c>
      <c r="AY15" s="110" t="s">
        <v>2895</v>
      </c>
      <c r="AZ15" s="114">
        <v>4317246</v>
      </c>
      <c r="BA15" s="114">
        <v>13450500</v>
      </c>
      <c r="BB15" s="114">
        <v>5604375</v>
      </c>
      <c r="BC15" s="114">
        <v>0</v>
      </c>
      <c r="BD15" s="114">
        <v>-5604375</v>
      </c>
      <c r="BE15" s="111">
        <v>-100</v>
      </c>
      <c r="BF15" s="110" t="s">
        <v>2895</v>
      </c>
      <c r="BG15" s="114">
        <v>2125683.5499999998</v>
      </c>
      <c r="BH15" s="114">
        <v>1267521.27</v>
      </c>
      <c r="BI15" s="114">
        <v>528133.86250000005</v>
      </c>
      <c r="BJ15" s="114">
        <v>0</v>
      </c>
      <c r="BK15" s="114">
        <v>-528133.86250000005</v>
      </c>
      <c r="BL15" s="111">
        <v>-100</v>
      </c>
      <c r="BM15" s="110" t="s">
        <v>2895</v>
      </c>
      <c r="BN15" s="114">
        <v>896089.04</v>
      </c>
      <c r="BO15" s="114">
        <v>1170117.77</v>
      </c>
      <c r="BP15" s="114">
        <v>487549.07083333342</v>
      </c>
      <c r="BQ15" s="114">
        <v>0</v>
      </c>
      <c r="BR15" s="114">
        <v>-487549.07083333342</v>
      </c>
      <c r="BS15" s="111">
        <v>-100</v>
      </c>
      <c r="BT15" s="110" t="s">
        <v>2895</v>
      </c>
      <c r="BU15" s="114">
        <v>1772056.25</v>
      </c>
      <c r="BV15" s="114">
        <v>9367580.7599999998</v>
      </c>
      <c r="BW15" s="114">
        <v>3903158.65</v>
      </c>
      <c r="BX15" s="114">
        <v>0</v>
      </c>
      <c r="BY15" s="114">
        <v>-3903158.65</v>
      </c>
      <c r="BZ15" s="111">
        <v>-100</v>
      </c>
      <c r="CA15" s="110" t="s">
        <v>2895</v>
      </c>
      <c r="CB15" s="114">
        <v>3125153.33</v>
      </c>
      <c r="CC15" s="114">
        <v>3942500</v>
      </c>
      <c r="CD15" s="114">
        <v>1642708.3333333333</v>
      </c>
      <c r="CE15" s="114">
        <v>13095000</v>
      </c>
      <c r="CF15" s="114">
        <v>11452291.666666668</v>
      </c>
      <c r="CG15" s="111">
        <v>697.15916296766011</v>
      </c>
      <c r="CH15" s="110" t="s">
        <v>2896</v>
      </c>
      <c r="CI15" s="114">
        <v>2411125.2999999998</v>
      </c>
      <c r="CJ15" s="114">
        <v>622471.89</v>
      </c>
      <c r="CK15" s="114">
        <v>259363.28750000001</v>
      </c>
      <c r="CL15" s="114">
        <v>0</v>
      </c>
      <c r="CM15" s="114">
        <v>-259363.28750000001</v>
      </c>
      <c r="CN15" s="111">
        <v>-100</v>
      </c>
      <c r="CO15" s="110" t="s">
        <v>2895</v>
      </c>
      <c r="CP15" s="114">
        <v>1372022.03</v>
      </c>
      <c r="CQ15" s="114">
        <v>1469113.08</v>
      </c>
      <c r="CR15" s="114">
        <v>612130.44999999995</v>
      </c>
      <c r="CS15" s="114">
        <v>222296.34</v>
      </c>
      <c r="CT15" s="114">
        <v>-389834.11</v>
      </c>
      <c r="CU15" s="111">
        <v>-63.684809340884776</v>
      </c>
      <c r="CV15" s="110" t="s">
        <v>2895</v>
      </c>
      <c r="CW15" s="114">
        <v>3029620.07</v>
      </c>
      <c r="CX15" s="114">
        <v>1600000</v>
      </c>
      <c r="CY15" s="114">
        <v>666666.66666666674</v>
      </c>
      <c r="CZ15" s="114">
        <v>0</v>
      </c>
      <c r="DA15" s="114">
        <v>-666666.66666666674</v>
      </c>
      <c r="DB15" s="111">
        <v>-100</v>
      </c>
      <c r="DC15" s="110" t="s">
        <v>2895</v>
      </c>
      <c r="DD15" s="114">
        <v>1310949.53</v>
      </c>
      <c r="DE15" s="114">
        <v>899734.82</v>
      </c>
      <c r="DF15" s="114">
        <v>374889.50833333336</v>
      </c>
      <c r="DG15" s="114">
        <v>0</v>
      </c>
      <c r="DH15" s="114">
        <v>-374889.50833333336</v>
      </c>
      <c r="DI15" s="111">
        <v>-100</v>
      </c>
      <c r="DJ15" s="110" t="s">
        <v>2895</v>
      </c>
      <c r="DK15" s="15">
        <f>C15+J15+Q15+X15+AE15+AL15+AS15+AZ15+BG15+BN15+BU15+CB15+CI15+CP15+CW15+DD15</f>
        <v>182284790.85000002</v>
      </c>
      <c r="DL15" s="15">
        <f t="shared" ref="DL15:DO16" si="7">D15+K15+R15+Y15+AF15+AM15+AT15+BA15+BH15+BO15+BV15+CC15+CJ15+CQ15+CX15+DE15</f>
        <v>135599996.37</v>
      </c>
      <c r="DM15" s="15">
        <f t="shared" si="7"/>
        <v>56499998.487499997</v>
      </c>
      <c r="DN15" s="15">
        <f t="shared" si="2"/>
        <v>15305336.34</v>
      </c>
      <c r="DO15" s="15">
        <f t="shared" si="7"/>
        <v>-41194662.147499986</v>
      </c>
      <c r="DP15" s="15">
        <f>DO15/DM15*100</f>
        <v>-72.910908407570759</v>
      </c>
      <c r="DQ15" s="15" t="str">
        <f t="shared" si="4"/>
        <v>Not OK</v>
      </c>
    </row>
    <row r="16" spans="1:197" s="35" customFormat="1" ht="14.25" customHeight="1">
      <c r="A16" s="39" t="s">
        <v>2868</v>
      </c>
      <c r="B16" s="39" t="s">
        <v>2796</v>
      </c>
      <c r="C16" s="114">
        <v>25990478.579999998</v>
      </c>
      <c r="D16" s="114">
        <v>25450000</v>
      </c>
      <c r="E16" s="114">
        <v>10604166.666666666</v>
      </c>
      <c r="F16" s="114">
        <v>9250884.8399999999</v>
      </c>
      <c r="G16" s="114">
        <v>-1353281.8266666667</v>
      </c>
      <c r="H16" s="111">
        <v>-12.761793257367387</v>
      </c>
      <c r="I16" s="110" t="s">
        <v>2895</v>
      </c>
      <c r="J16" s="114">
        <v>5478771.2199999997</v>
      </c>
      <c r="K16" s="114">
        <v>6000000</v>
      </c>
      <c r="L16" s="114">
        <v>2500000</v>
      </c>
      <c r="M16" s="114">
        <v>2932361.66</v>
      </c>
      <c r="N16" s="114">
        <v>432361.66</v>
      </c>
      <c r="O16" s="111">
        <v>17.294466400000001</v>
      </c>
      <c r="P16" s="110" t="s">
        <v>2896</v>
      </c>
      <c r="Q16" s="114">
        <v>988929.66</v>
      </c>
      <c r="R16" s="114">
        <v>1205400</v>
      </c>
      <c r="S16" s="114">
        <v>502250</v>
      </c>
      <c r="T16" s="114">
        <v>486960.11</v>
      </c>
      <c r="U16" s="114">
        <v>-15289.89</v>
      </c>
      <c r="V16" s="111">
        <v>-3.0442787456445992</v>
      </c>
      <c r="W16" s="110" t="s">
        <v>2895</v>
      </c>
      <c r="X16" s="114">
        <v>684291.24</v>
      </c>
      <c r="Y16" s="114">
        <v>980000</v>
      </c>
      <c r="Z16" s="114">
        <v>408333.33333333337</v>
      </c>
      <c r="AA16" s="114">
        <v>186523.72</v>
      </c>
      <c r="AB16" s="114">
        <v>-221809.61333333334</v>
      </c>
      <c r="AC16" s="111">
        <v>-54.320721632653061</v>
      </c>
      <c r="AD16" s="110" t="s">
        <v>2895</v>
      </c>
      <c r="AE16" s="114">
        <v>1532143.48</v>
      </c>
      <c r="AF16" s="114">
        <v>1551154.73</v>
      </c>
      <c r="AG16" s="114">
        <v>646314.47083333333</v>
      </c>
      <c r="AH16" s="114">
        <v>621014.9</v>
      </c>
      <c r="AI16" s="114">
        <v>-25299.570833333339</v>
      </c>
      <c r="AJ16" s="111">
        <v>-3.9144366983943635</v>
      </c>
      <c r="AK16" s="110" t="s">
        <v>2895</v>
      </c>
      <c r="AL16" s="114">
        <v>597102.78</v>
      </c>
      <c r="AM16" s="114">
        <v>650000</v>
      </c>
      <c r="AN16" s="114">
        <v>270833.33333333337</v>
      </c>
      <c r="AO16" s="114">
        <v>189813.90999999997</v>
      </c>
      <c r="AP16" s="114">
        <v>-81019.42333333334</v>
      </c>
      <c r="AQ16" s="111">
        <v>-29.914864000000001</v>
      </c>
      <c r="AR16" s="110" t="s">
        <v>2895</v>
      </c>
      <c r="AS16" s="114">
        <v>759412.98</v>
      </c>
      <c r="AT16" s="114">
        <v>770577.65</v>
      </c>
      <c r="AU16" s="114">
        <v>321074.02083333337</v>
      </c>
      <c r="AV16" s="114">
        <v>370173.75</v>
      </c>
      <c r="AW16" s="114">
        <v>49099.729166666672</v>
      </c>
      <c r="AX16" s="111">
        <v>15.292339454693501</v>
      </c>
      <c r="AY16" s="110" t="s">
        <v>2896</v>
      </c>
      <c r="AZ16" s="114">
        <v>541240.5</v>
      </c>
      <c r="BA16" s="114">
        <v>480000</v>
      </c>
      <c r="BB16" s="114">
        <v>200000</v>
      </c>
      <c r="BC16" s="114">
        <v>267150.7</v>
      </c>
      <c r="BD16" s="114">
        <v>67150.7</v>
      </c>
      <c r="BE16" s="111">
        <v>33.57535</v>
      </c>
      <c r="BF16" s="110" t="s">
        <v>2896</v>
      </c>
      <c r="BG16" s="114">
        <v>1192242</v>
      </c>
      <c r="BH16" s="114">
        <v>1365932</v>
      </c>
      <c r="BI16" s="114">
        <v>569138.33333333337</v>
      </c>
      <c r="BJ16" s="114">
        <v>427015.51</v>
      </c>
      <c r="BK16" s="114">
        <v>-142122.82333333333</v>
      </c>
      <c r="BL16" s="111">
        <v>-24.971578087342561</v>
      </c>
      <c r="BM16" s="110" t="s">
        <v>2895</v>
      </c>
      <c r="BN16" s="114">
        <v>790267.65</v>
      </c>
      <c r="BO16" s="114">
        <v>800000</v>
      </c>
      <c r="BP16" s="114">
        <v>333333.33333333337</v>
      </c>
      <c r="BQ16" s="114">
        <v>400739.50000000006</v>
      </c>
      <c r="BR16" s="114">
        <v>67406.166666666672</v>
      </c>
      <c r="BS16" s="111">
        <v>20.22185</v>
      </c>
      <c r="BT16" s="110" t="s">
        <v>2896</v>
      </c>
      <c r="BU16" s="114">
        <v>555661.44999999995</v>
      </c>
      <c r="BV16" s="114">
        <v>500000</v>
      </c>
      <c r="BW16" s="114">
        <v>208333.33333333334</v>
      </c>
      <c r="BX16" s="114">
        <v>177658.66</v>
      </c>
      <c r="BY16" s="114">
        <v>-30674.673333333336</v>
      </c>
      <c r="BZ16" s="111">
        <v>-14.723843199999999</v>
      </c>
      <c r="CA16" s="110" t="s">
        <v>2895</v>
      </c>
      <c r="CB16" s="114">
        <v>545284.31999999995</v>
      </c>
      <c r="CC16" s="114">
        <v>535029.79</v>
      </c>
      <c r="CD16" s="114">
        <v>222929.07916666666</v>
      </c>
      <c r="CE16" s="114">
        <v>261767.75</v>
      </c>
      <c r="CF16" s="114">
        <v>38838.670833333337</v>
      </c>
      <c r="CG16" s="111">
        <v>17.421985044982261</v>
      </c>
      <c r="CH16" s="110" t="s">
        <v>2896</v>
      </c>
      <c r="CI16" s="114">
        <v>245184.21</v>
      </c>
      <c r="CJ16" s="114">
        <v>264600</v>
      </c>
      <c r="CK16" s="114">
        <v>110250</v>
      </c>
      <c r="CL16" s="114">
        <v>135358.55000000002</v>
      </c>
      <c r="CM16" s="114">
        <v>25108.55</v>
      </c>
      <c r="CN16" s="111">
        <v>22.774195011337866</v>
      </c>
      <c r="CO16" s="110" t="s">
        <v>2896</v>
      </c>
      <c r="CP16" s="114">
        <v>1049919.3400000001</v>
      </c>
      <c r="CQ16" s="114">
        <v>1148100</v>
      </c>
      <c r="CR16" s="114">
        <v>478375</v>
      </c>
      <c r="CS16" s="114">
        <v>319124.81999999995</v>
      </c>
      <c r="CT16" s="114">
        <v>-159250.18</v>
      </c>
      <c r="CU16" s="111">
        <v>-33.289820747321656</v>
      </c>
      <c r="CV16" s="110" t="s">
        <v>2895</v>
      </c>
      <c r="CW16" s="114">
        <v>634364.48</v>
      </c>
      <c r="CX16" s="114">
        <v>613000</v>
      </c>
      <c r="CY16" s="114">
        <v>255416.66666666672</v>
      </c>
      <c r="CZ16" s="114">
        <v>278277.12</v>
      </c>
      <c r="DA16" s="114">
        <v>22860.453333333335</v>
      </c>
      <c r="DB16" s="111">
        <v>8.9502590538336051</v>
      </c>
      <c r="DC16" s="110" t="s">
        <v>2896</v>
      </c>
      <c r="DD16" s="114">
        <v>534771.44999999995</v>
      </c>
      <c r="DE16" s="114">
        <v>500000</v>
      </c>
      <c r="DF16" s="114">
        <v>208333.33333333334</v>
      </c>
      <c r="DG16" s="114">
        <v>270747.05</v>
      </c>
      <c r="DH16" s="114">
        <v>62413.716666666674</v>
      </c>
      <c r="DI16" s="111">
        <v>29.958583999999998</v>
      </c>
      <c r="DJ16" s="110" t="s">
        <v>2896</v>
      </c>
      <c r="DK16" s="15">
        <f>C16+J16+Q16+X16+AE16+AL16+AS16+AZ16+BG16+BN16+BU16+CB16+CI16+CP16+CW16+DD16</f>
        <v>42120065.339999996</v>
      </c>
      <c r="DL16" s="15">
        <f t="shared" si="7"/>
        <v>42813794.169999994</v>
      </c>
      <c r="DM16" s="15">
        <f t="shared" si="7"/>
        <v>17839080.904166669</v>
      </c>
      <c r="DN16" s="15">
        <f t="shared" si="2"/>
        <v>16575572.550000001</v>
      </c>
      <c r="DO16" s="15">
        <f t="shared" si="7"/>
        <v>-1263508.3541666665</v>
      </c>
      <c r="DP16" s="15">
        <f>DO16/DM16*100</f>
        <v>-7.0828108295172836</v>
      </c>
      <c r="DQ16" s="15" t="str">
        <f t="shared" si="4"/>
        <v>Not 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1447133756.3499997</v>
      </c>
      <c r="D17" s="24">
        <f t="shared" ref="D17" si="8">SUM(D5:D16)</f>
        <v>1491171715.74</v>
      </c>
      <c r="E17" s="24">
        <f>SUM(E5:E16)</f>
        <v>621321548.2249999</v>
      </c>
      <c r="F17" s="24">
        <f>SUM(F5:F16)</f>
        <v>679997804.56000006</v>
      </c>
      <c r="G17" s="24">
        <f>F17-E17</f>
        <v>58676256.335000157</v>
      </c>
      <c r="H17" s="24">
        <f>G17/E17*100</f>
        <v>9.4437826118581114</v>
      </c>
      <c r="I17" s="24"/>
      <c r="J17" s="24">
        <f>SUM(J5:J16)</f>
        <v>472067488.49000001</v>
      </c>
      <c r="K17" s="24">
        <f>SUM(K5:K16)</f>
        <v>459598032</v>
      </c>
      <c r="L17" s="24">
        <f t="shared" ref="L17" si="9">SUM(L5:L16)</f>
        <v>191499180</v>
      </c>
      <c r="M17" s="24">
        <f>SUM(M5:M16)</f>
        <v>221908431.05000001</v>
      </c>
      <c r="N17" s="24">
        <f>M17-L17</f>
        <v>30409251.050000012</v>
      </c>
      <c r="O17" s="24">
        <f t="shared" ref="O17" si="10">N17/L17*100</f>
        <v>15.879572460832476</v>
      </c>
      <c r="P17" s="24">
        <f t="shared" ref="P17:BM17" si="11">SUM(P5:P15)</f>
        <v>0</v>
      </c>
      <c r="Q17" s="24">
        <f t="shared" ref="Q17" si="12">SUM(Q5:Q16)</f>
        <v>112582970.78999999</v>
      </c>
      <c r="R17" s="24">
        <f t="shared" ref="R17" si="13">SUM(R5:R16)</f>
        <v>110654300</v>
      </c>
      <c r="S17" s="24">
        <f t="shared" ref="S17" si="14">SUM(S5:S16)</f>
        <v>46105958.333333328</v>
      </c>
      <c r="T17" s="24">
        <f t="shared" ref="T17" si="15">SUM(T5:T16)</f>
        <v>51207246.429999992</v>
      </c>
      <c r="U17" s="24">
        <f t="shared" ref="U17" si="16">T17-S17</f>
        <v>5101288.0966666639</v>
      </c>
      <c r="V17" s="24">
        <f t="shared" ref="V17" si="17">U17/S17*100</f>
        <v>11.064270825444646</v>
      </c>
      <c r="W17" s="24">
        <f t="shared" si="11"/>
        <v>0</v>
      </c>
      <c r="X17" s="24">
        <f>SUM(X5:X16)</f>
        <v>150922144.64999998</v>
      </c>
      <c r="Y17" s="24">
        <f>SUM(Y5:Y16)</f>
        <v>92914000</v>
      </c>
      <c r="Z17" s="24">
        <f>SUM(Z5:Z16)</f>
        <v>38714166.666666664</v>
      </c>
      <c r="AA17" s="24">
        <f>SUM(AA5:AA16)</f>
        <v>35910780.670000002</v>
      </c>
      <c r="AB17" s="24">
        <f t="shared" ref="AB17" si="18">AA17-Z17</f>
        <v>-2803385.9966666624</v>
      </c>
      <c r="AC17" s="24">
        <f t="shared" ref="AC17" si="19">AB17/Z17*100</f>
        <v>-7.2412407086122554</v>
      </c>
      <c r="AD17" s="24">
        <f>SUM(AD5:AD16)</f>
        <v>0</v>
      </c>
      <c r="AE17" s="24">
        <f t="shared" ref="AE17" si="20">SUM(AE5:AE16)</f>
        <v>92675350.019999996</v>
      </c>
      <c r="AF17" s="24">
        <f t="shared" ref="AF17" si="21">SUM(AF5:AF16)</f>
        <v>85024781.230000004</v>
      </c>
      <c r="AG17" s="24">
        <f t="shared" ref="AG17" si="22">SUM(AG5:AG16)</f>
        <v>35426992.17916666</v>
      </c>
      <c r="AH17" s="24">
        <f t="shared" ref="AH17" si="23">SUM(AH5:AH16)</f>
        <v>41322893.230000012</v>
      </c>
      <c r="AI17" s="24">
        <f t="shared" ref="AI17" si="24">AH17-AG17</f>
        <v>5895901.0508333519</v>
      </c>
      <c r="AJ17" s="24">
        <f t="shared" ref="AJ17" si="25">AI17/AG17*100</f>
        <v>16.642398036547171</v>
      </c>
      <c r="AK17" s="24">
        <f t="shared" si="11"/>
        <v>0</v>
      </c>
      <c r="AL17" s="24">
        <f>SUM(AL5:AL16)</f>
        <v>80237717.559999987</v>
      </c>
      <c r="AM17" s="24">
        <f t="shared" ref="AM17" si="26">SUM(AM5:AM16)</f>
        <v>80927823.400000006</v>
      </c>
      <c r="AN17" s="24">
        <f t="shared" ref="AN17" si="27">SUM(AN5:AN16)</f>
        <v>33719926.416666664</v>
      </c>
      <c r="AO17" s="24">
        <f t="shared" ref="AO17" si="28">SUM(AO5:AO16)</f>
        <v>30861060.839999992</v>
      </c>
      <c r="AP17" s="24">
        <f t="shared" ref="AP17" si="29">AO17-AN17</f>
        <v>-2858865.5766666718</v>
      </c>
      <c r="AQ17" s="24">
        <f t="shared" ref="AQ17" si="30">AP17/AN17*100</f>
        <v>-8.4782675422851081</v>
      </c>
      <c r="AR17" s="24">
        <f t="shared" si="11"/>
        <v>0</v>
      </c>
      <c r="AS17" s="24">
        <f>SUM(AS5:AS16)</f>
        <v>225452750.34</v>
      </c>
      <c r="AT17" s="24">
        <f>SUM(AT5:AT16)</f>
        <v>210673852.27000001</v>
      </c>
      <c r="AU17" s="24">
        <f>SUM(AU5:AU16)</f>
        <v>87780771.779166669</v>
      </c>
      <c r="AV17" s="24">
        <f>SUM(AV5:AV16)</f>
        <v>103569685.91999999</v>
      </c>
      <c r="AW17" s="24">
        <f t="shared" ref="AW17" si="31">AV17-AU17</f>
        <v>15788914.140833318</v>
      </c>
      <c r="AX17" s="24">
        <f t="shared" ref="AX17" si="32">AW17/AU17*100</f>
        <v>17.986757032114131</v>
      </c>
      <c r="AY17" s="24">
        <f>SUM(AY5:AY16)</f>
        <v>0</v>
      </c>
      <c r="AZ17" s="24">
        <f t="shared" ref="AZ17" si="33">SUM(AZ5:AZ16)</f>
        <v>97860826.289999992</v>
      </c>
      <c r="BA17" s="24">
        <f t="shared" ref="BA17" si="34">SUM(BA5:BA16)</f>
        <v>96708300</v>
      </c>
      <c r="BB17" s="24">
        <f t="shared" ref="BB17" si="35">SUM(BB5:BB16)</f>
        <v>40295124.999999993</v>
      </c>
      <c r="BC17" s="24">
        <f t="shared" ref="BC17" si="36">SUM(BC5:BC16)</f>
        <v>43309958.829999998</v>
      </c>
      <c r="BD17" s="24">
        <f t="shared" ref="BD17" si="37">BC17-BB17</f>
        <v>3014833.8300000057</v>
      </c>
      <c r="BE17" s="24">
        <f t="shared" ref="BE17" si="38">BD17/BB17*100</f>
        <v>7.4818823120663014</v>
      </c>
      <c r="BF17" s="24">
        <f t="shared" si="11"/>
        <v>0</v>
      </c>
      <c r="BG17" s="24">
        <f t="shared" ref="BG17" si="39">SUM(BG5:BG16)</f>
        <v>95331189.980000004</v>
      </c>
      <c r="BH17" s="24">
        <f t="shared" ref="BH17" si="40">SUM(BH5:BH16)</f>
        <v>93350117.269999996</v>
      </c>
      <c r="BI17" s="24">
        <f t="shared" ref="BI17" si="41">SUM(BI5:BI16)</f>
        <v>38895882.195833333</v>
      </c>
      <c r="BJ17" s="24">
        <f t="shared" ref="BJ17" si="42">SUM(BJ5:BJ16)</f>
        <v>45528271.620000005</v>
      </c>
      <c r="BK17" s="24">
        <f t="shared" ref="BK17" si="43">BJ17-BI17</f>
        <v>6632389.4241666719</v>
      </c>
      <c r="BL17" s="24">
        <f t="shared" ref="BL17" si="44">BK17/BI17*100</f>
        <v>17.051649299979516</v>
      </c>
      <c r="BM17" s="24">
        <f t="shared" si="11"/>
        <v>0</v>
      </c>
      <c r="BN17" s="24">
        <f>SUM(BN5:BN16)</f>
        <v>95651345.340000018</v>
      </c>
      <c r="BO17" s="24">
        <f>SUM(BO5:BO16)</f>
        <v>91140117.769999996</v>
      </c>
      <c r="BP17" s="24">
        <f>SUM(BP5:BP16)</f>
        <v>37975049.07083334</v>
      </c>
      <c r="BQ17" s="24">
        <f>SUM(BQ5:BQ16)</f>
        <v>45617262.810000025</v>
      </c>
      <c r="BR17" s="24">
        <f t="shared" ref="BR17" si="45">BQ17-BP17</f>
        <v>7642213.7391666844</v>
      </c>
      <c r="BS17" s="24">
        <f t="shared" ref="BS17" si="46">BR17/BP17*100</f>
        <v>20.124302472689287</v>
      </c>
      <c r="BT17" s="24">
        <f>SUM(BT5:BT16)</f>
        <v>0</v>
      </c>
      <c r="BU17" s="24">
        <f t="shared" ref="BU17" si="47">SUM(BU5:BU16)</f>
        <v>101541333.48</v>
      </c>
      <c r="BV17" s="24">
        <f t="shared" ref="BV17" si="48">SUM(BV5:BV16)</f>
        <v>96006510.760000005</v>
      </c>
      <c r="BW17" s="24">
        <f t="shared" ref="BW17" si="49">SUM(BW5:BW16)</f>
        <v>40002712.816666663</v>
      </c>
      <c r="BX17" s="24">
        <f t="shared" ref="BX17" si="50">SUM(BX5:BX16)</f>
        <v>44654569.429999985</v>
      </c>
      <c r="BY17" s="24">
        <f t="shared" ref="BY17" si="51">BX17-BW17</f>
        <v>4651856.6133333221</v>
      </c>
      <c r="BZ17" s="24">
        <f t="shared" ref="BZ17" si="52">BY17/BW17*100</f>
        <v>11.628852859687006</v>
      </c>
      <c r="CA17" s="24">
        <f t="shared" ref="CA17:DC17" si="53">SUM(CA5:CA15)</f>
        <v>0</v>
      </c>
      <c r="CB17" s="24">
        <f t="shared" ref="CB17" si="54">SUM(CB5:CB16)</f>
        <v>147603306.09</v>
      </c>
      <c r="CC17" s="24">
        <f t="shared" ref="CC17" si="55">SUM(CC5:CC16)</f>
        <v>152785451.72999996</v>
      </c>
      <c r="CD17" s="24">
        <f t="shared" ref="CD17" si="56">SUM(CD5:CD16)</f>
        <v>63660604.887500003</v>
      </c>
      <c r="CE17" s="24">
        <f t="shared" ref="CE17" si="57">SUM(CE5:CE16)</f>
        <v>88311928.769999996</v>
      </c>
      <c r="CF17" s="24">
        <f t="shared" ref="CF17" si="58">CE17-CD17</f>
        <v>24651323.882499993</v>
      </c>
      <c r="CG17" s="24">
        <f t="shared" ref="CG17" si="59">CF17/CD17*100</f>
        <v>38.723043750626331</v>
      </c>
      <c r="CH17" s="24">
        <f t="shared" si="53"/>
        <v>0</v>
      </c>
      <c r="CI17" s="24">
        <f t="shared" ref="CI17" si="60">SUM(CI5:CI16)</f>
        <v>56669262.859999999</v>
      </c>
      <c r="CJ17" s="24">
        <f t="shared" ref="CJ17" si="61">SUM(CJ5:CJ16)</f>
        <v>47964771.890000001</v>
      </c>
      <c r="CK17" s="24">
        <f t="shared" ref="CK17" si="62">SUM(CK5:CK16)</f>
        <v>19985321.620833334</v>
      </c>
      <c r="CL17" s="24">
        <f t="shared" ref="CL17" si="63">SUM(CL5:CL16)</f>
        <v>23915720.760000002</v>
      </c>
      <c r="CM17" s="24">
        <f t="shared" ref="CM17" si="64">CL17-CK17</f>
        <v>3930399.1391666681</v>
      </c>
      <c r="CN17" s="24">
        <f t="shared" ref="CN17" si="65">CM17/CK17*100</f>
        <v>19.666429261110789</v>
      </c>
      <c r="CO17" s="24">
        <f t="shared" si="53"/>
        <v>0</v>
      </c>
      <c r="CP17" s="24">
        <f t="shared" ref="CP17" si="66">SUM(CP5:CP16)</f>
        <v>116328554.79000002</v>
      </c>
      <c r="CQ17" s="24">
        <f t="shared" ref="CQ17" si="67">SUM(CQ5:CQ16)</f>
        <v>114681504.65000001</v>
      </c>
      <c r="CR17" s="24">
        <f t="shared" ref="CR17" si="68">SUM(CR5:CR16)</f>
        <v>47783960.270833336</v>
      </c>
      <c r="CS17" s="24">
        <f t="shared" ref="CS17" si="69">SUM(CS5:CS16)</f>
        <v>53234651.560000002</v>
      </c>
      <c r="CT17" s="24">
        <f t="shared" ref="CT17" si="70">CS17-CR17</f>
        <v>5450691.2891666666</v>
      </c>
      <c r="CU17" s="24">
        <f t="shared" ref="CU17" si="71">CT17/CR17*100</f>
        <v>11.406947557868477</v>
      </c>
      <c r="CV17" s="24">
        <f t="shared" si="53"/>
        <v>0</v>
      </c>
      <c r="CW17" s="24">
        <f t="shared" ref="CW17" si="72">SUM(CW5:CW16)</f>
        <v>58190486.219999999</v>
      </c>
      <c r="CX17" s="24">
        <f t="shared" ref="CX17" si="73">SUM(CX5:CX16)</f>
        <v>53848706</v>
      </c>
      <c r="CY17" s="24">
        <f t="shared" ref="CY17" si="74">SUM(CY5:CY16)</f>
        <v>22436960.833333336</v>
      </c>
      <c r="CZ17" s="24">
        <f t="shared" ref="CZ17" si="75">SUM(CZ5:CZ16)</f>
        <v>31903916.630000003</v>
      </c>
      <c r="DA17" s="24">
        <f t="shared" ref="DA17" si="76">CZ17-CY17</f>
        <v>9466955.7966666669</v>
      </c>
      <c r="DB17" s="24">
        <f t="shared" ref="DB17" si="77">DA17/CY17*100</f>
        <v>42.193574553119248</v>
      </c>
      <c r="DC17" s="24">
        <f t="shared" si="53"/>
        <v>0</v>
      </c>
      <c r="DD17" s="24">
        <f>SUM(DD5:DD16)</f>
        <v>61115341.460000001</v>
      </c>
      <c r="DE17" s="24">
        <f>SUM(DE5:DE16)</f>
        <v>58213734.82</v>
      </c>
      <c r="DF17" s="24">
        <f>SUM(DF5:DF16)</f>
        <v>24255722.841666661</v>
      </c>
      <c r="DG17" s="24">
        <f>SUM(DG5:DG16)</f>
        <v>24066340.420000006</v>
      </c>
      <c r="DH17" s="24">
        <f t="shared" ref="DH17" si="78">DG17-DF17</f>
        <v>-189382.42166665569</v>
      </c>
      <c r="DI17" s="24">
        <f t="shared" ref="DI17" si="79">DH17/DF17*100</f>
        <v>-0.7807741822533244</v>
      </c>
      <c r="DJ17" s="24">
        <f>SUM(DJ5:DJ16)</f>
        <v>0</v>
      </c>
      <c r="DK17" s="24">
        <f t="shared" ref="DK17" si="80">SUM(DK5:DK16)</f>
        <v>3411363824.71</v>
      </c>
      <c r="DL17" s="24">
        <f t="shared" ref="DL17" si="81">SUM(DL5:DL16)</f>
        <v>3203836817.79</v>
      </c>
      <c r="DM17" s="24">
        <f t="shared" ref="DM17" si="82">SUM(DM5:DM16)</f>
        <v>1334932007.4124999</v>
      </c>
      <c r="DN17" s="24">
        <f>SUM(DN5:DN16)</f>
        <v>1565320523.53</v>
      </c>
      <c r="DO17" s="24">
        <f t="shared" ref="DO17" si="83">DN17-DM17</f>
        <v>230388516.11750007</v>
      </c>
      <c r="DP17" s="24">
        <f>DO17/DM17*100</f>
        <v>17.258445736428357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14">
        <v>245403842.88999999</v>
      </c>
      <c r="D18" s="114">
        <v>265000000</v>
      </c>
      <c r="E18" s="114">
        <v>110416666.66666666</v>
      </c>
      <c r="F18" s="114">
        <v>109873562.12</v>
      </c>
      <c r="G18" s="114">
        <v>-543104.54666666663</v>
      </c>
      <c r="H18" s="111">
        <v>-0.49186826867924532</v>
      </c>
      <c r="I18" s="110" t="s">
        <v>2896</v>
      </c>
      <c r="J18" s="114">
        <v>57102667.299999997</v>
      </c>
      <c r="K18" s="114">
        <v>60000000</v>
      </c>
      <c r="L18" s="114">
        <v>25000000</v>
      </c>
      <c r="M18" s="114">
        <v>23739404.859999999</v>
      </c>
      <c r="N18" s="114">
        <v>-1260595.1399999999</v>
      </c>
      <c r="O18" s="111">
        <v>-5.0423805599999998</v>
      </c>
      <c r="P18" s="110" t="s">
        <v>2896</v>
      </c>
      <c r="Q18" s="114">
        <v>9780946.7400000002</v>
      </c>
      <c r="R18" s="114">
        <v>8484091.4000000004</v>
      </c>
      <c r="S18" s="114">
        <v>3535038.0833333335</v>
      </c>
      <c r="T18" s="114">
        <v>3908808.62</v>
      </c>
      <c r="U18" s="114">
        <v>373770.53666666668</v>
      </c>
      <c r="V18" s="111">
        <v>10.573310042369418</v>
      </c>
      <c r="W18" s="110" t="s">
        <v>2895</v>
      </c>
      <c r="X18" s="114">
        <v>8732674.1199999992</v>
      </c>
      <c r="Y18" s="114">
        <v>10500000</v>
      </c>
      <c r="Z18" s="114">
        <v>4375000</v>
      </c>
      <c r="AA18" s="114">
        <v>4123068.91</v>
      </c>
      <c r="AB18" s="114">
        <v>-251931.09</v>
      </c>
      <c r="AC18" s="111">
        <v>-5.7584249142857145</v>
      </c>
      <c r="AD18" s="110" t="s">
        <v>2896</v>
      </c>
      <c r="AE18" s="114">
        <v>8432553.0099999998</v>
      </c>
      <c r="AF18" s="114">
        <v>8478070.5399999991</v>
      </c>
      <c r="AG18" s="114">
        <v>3532529.3916666671</v>
      </c>
      <c r="AH18" s="114">
        <v>3240718.41</v>
      </c>
      <c r="AI18" s="114">
        <v>-291810.98166666669</v>
      </c>
      <c r="AJ18" s="111">
        <v>-8.2606809261108118</v>
      </c>
      <c r="AK18" s="110" t="s">
        <v>2896</v>
      </c>
      <c r="AL18" s="114">
        <v>6694174.6399999997</v>
      </c>
      <c r="AM18" s="114">
        <v>6300000</v>
      </c>
      <c r="AN18" s="114">
        <v>2625000</v>
      </c>
      <c r="AO18" s="114">
        <v>1208675.1299999999</v>
      </c>
      <c r="AP18" s="114">
        <v>-1416324.87</v>
      </c>
      <c r="AQ18" s="111">
        <v>-53.955233142857146</v>
      </c>
      <c r="AR18" s="110" t="s">
        <v>2896</v>
      </c>
      <c r="AS18" s="114">
        <v>23254981.260000002</v>
      </c>
      <c r="AT18" s="114">
        <v>22614529.190000001</v>
      </c>
      <c r="AU18" s="114">
        <v>9422720.4958333336</v>
      </c>
      <c r="AV18" s="114">
        <v>11850259.710000001</v>
      </c>
      <c r="AW18" s="114">
        <v>2427539.2141666664</v>
      </c>
      <c r="AX18" s="111">
        <v>25.762615109300004</v>
      </c>
      <c r="AY18" s="110" t="s">
        <v>2895</v>
      </c>
      <c r="AZ18" s="114">
        <v>11159497.91</v>
      </c>
      <c r="BA18" s="114">
        <v>11458505.17</v>
      </c>
      <c r="BB18" s="114">
        <v>4774377.1541666668</v>
      </c>
      <c r="BC18" s="114">
        <v>6467512.3799999999</v>
      </c>
      <c r="BD18" s="114">
        <v>1693135.2258333333</v>
      </c>
      <c r="BE18" s="111">
        <v>35.462955086313407</v>
      </c>
      <c r="BF18" s="110" t="s">
        <v>2895</v>
      </c>
      <c r="BG18" s="114">
        <v>7413760.6699999999</v>
      </c>
      <c r="BH18" s="114">
        <v>8066562.1900000004</v>
      </c>
      <c r="BI18" s="114">
        <v>3361067.5791666666</v>
      </c>
      <c r="BJ18" s="114">
        <v>3719291.72</v>
      </c>
      <c r="BK18" s="114">
        <v>358224.14083333337</v>
      </c>
      <c r="BL18" s="111">
        <v>10.658046361631039</v>
      </c>
      <c r="BM18" s="110" t="s">
        <v>2895</v>
      </c>
      <c r="BN18" s="114">
        <v>9027542.8300000001</v>
      </c>
      <c r="BO18" s="114">
        <v>9000000</v>
      </c>
      <c r="BP18" s="114">
        <v>3750000</v>
      </c>
      <c r="BQ18" s="114">
        <v>2711862.27</v>
      </c>
      <c r="BR18" s="114">
        <v>-1038137.73</v>
      </c>
      <c r="BS18" s="111">
        <v>-27.6836728</v>
      </c>
      <c r="BT18" s="110" t="s">
        <v>2896</v>
      </c>
      <c r="BU18" s="114">
        <v>8264261.5300000003</v>
      </c>
      <c r="BV18" s="114">
        <v>7500000</v>
      </c>
      <c r="BW18" s="114">
        <v>3125000</v>
      </c>
      <c r="BX18" s="114">
        <v>2697861.91</v>
      </c>
      <c r="BY18" s="114">
        <v>-427138.09</v>
      </c>
      <c r="BZ18" s="111">
        <v>-13.668418880000001</v>
      </c>
      <c r="CA18" s="110" t="s">
        <v>2896</v>
      </c>
      <c r="CB18" s="114">
        <v>13272527.84</v>
      </c>
      <c r="CC18" s="114">
        <v>13701817.49</v>
      </c>
      <c r="CD18" s="114">
        <v>5709090.6208333336</v>
      </c>
      <c r="CE18" s="114">
        <v>4682764.01</v>
      </c>
      <c r="CF18" s="114">
        <v>-1026326.6108333332</v>
      </c>
      <c r="CG18" s="111">
        <v>-17.977059377689901</v>
      </c>
      <c r="CH18" s="110" t="s">
        <v>2896</v>
      </c>
      <c r="CI18" s="114">
        <v>2365673.2799999998</v>
      </c>
      <c r="CJ18" s="114">
        <v>3200000</v>
      </c>
      <c r="CK18" s="114">
        <v>1333333.3333333335</v>
      </c>
      <c r="CL18" s="114">
        <v>942410.26</v>
      </c>
      <c r="CM18" s="114">
        <v>-390923.0733333333</v>
      </c>
      <c r="CN18" s="111">
        <v>-29.3192305</v>
      </c>
      <c r="CO18" s="110" t="s">
        <v>2896</v>
      </c>
      <c r="CP18" s="114">
        <v>6786184.4299999997</v>
      </c>
      <c r="CQ18" s="114">
        <v>6600000</v>
      </c>
      <c r="CR18" s="114">
        <v>2750000</v>
      </c>
      <c r="CS18" s="114">
        <v>3271405.9</v>
      </c>
      <c r="CT18" s="114">
        <v>521405.9</v>
      </c>
      <c r="CU18" s="111">
        <v>18.960214545454544</v>
      </c>
      <c r="CV18" s="110" t="s">
        <v>2895</v>
      </c>
      <c r="CW18" s="114">
        <v>3217965.65</v>
      </c>
      <c r="CX18" s="114">
        <v>4000000</v>
      </c>
      <c r="CY18" s="114">
        <v>1666666.6666666667</v>
      </c>
      <c r="CZ18" s="114">
        <v>1290922.92</v>
      </c>
      <c r="DA18" s="114">
        <v>-375743.74666666664</v>
      </c>
      <c r="DB18" s="111">
        <v>-22.544624800000001</v>
      </c>
      <c r="DC18" s="110" t="s">
        <v>2896</v>
      </c>
      <c r="DD18" s="114">
        <v>3933620.14</v>
      </c>
      <c r="DE18" s="114">
        <v>3900000</v>
      </c>
      <c r="DF18" s="114">
        <v>1625000</v>
      </c>
      <c r="DG18" s="114">
        <v>1424848.61</v>
      </c>
      <c r="DH18" s="114">
        <v>-200151.39</v>
      </c>
      <c r="DI18" s="111">
        <v>-12.317008615384614</v>
      </c>
      <c r="DJ18" s="110" t="s">
        <v>2896</v>
      </c>
      <c r="DK18" s="15">
        <f>C18+J18+Q18+X18+AE18+AL18+AS18+AZ18+BG18+BN18+BU18+CB18+CI18+CP18+CW18+DD18</f>
        <v>424842874.23999989</v>
      </c>
      <c r="DL18" s="15">
        <f>D18+K15+R18+Y18+AF18+AM18+AT18+BA18+BH18+BO18+BV18+CC18+CJ18+CQ18+CX18+DE18</f>
        <v>400231607.98000002</v>
      </c>
      <c r="DM18" s="15">
        <f t="shared" ref="DM18:DM32" si="85">E18+L18+S18+Z18+AG18+AN18+AU18+BB18+BI18+BP18+BW18+CD18+CK18+CR18+CY18+DF18</f>
        <v>187001489.9916667</v>
      </c>
      <c r="DN18" s="15">
        <f>F18+M18+T18+AA18+AH18+AO18+AV18+BC18+BJ18+BQ18+BX18+CE18+CL18+CS18+CZ18+DG18</f>
        <v>185153377.73999998</v>
      </c>
      <c r="DO18" s="15">
        <f t="shared" ref="DO18:DO32" si="86">DN18-DM18</f>
        <v>-1848112.2516667247</v>
      </c>
      <c r="DP18" s="15">
        <f>DO18/DM18*100</f>
        <v>-0.98828744720113271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14">
        <v>188043466.93000001</v>
      </c>
      <c r="D19" s="114">
        <v>140000000</v>
      </c>
      <c r="E19" s="114">
        <v>58333333.333333336</v>
      </c>
      <c r="F19" s="114">
        <v>53254511.229999997</v>
      </c>
      <c r="G19" s="114">
        <v>-5078822.1033333335</v>
      </c>
      <c r="H19" s="111">
        <v>-8.7065521771428571</v>
      </c>
      <c r="I19" s="110" t="s">
        <v>2896</v>
      </c>
      <c r="J19" s="114">
        <v>23973419.539999999</v>
      </c>
      <c r="K19" s="114">
        <v>27000000</v>
      </c>
      <c r="L19" s="114">
        <v>11250000</v>
      </c>
      <c r="M19" s="114">
        <v>15431311</v>
      </c>
      <c r="N19" s="114">
        <v>4181311</v>
      </c>
      <c r="O19" s="111">
        <v>37.167208888888887</v>
      </c>
      <c r="P19" s="110" t="s">
        <v>2895</v>
      </c>
      <c r="Q19" s="114">
        <v>2600618.54</v>
      </c>
      <c r="R19" s="114">
        <v>2457601.7000000002</v>
      </c>
      <c r="S19" s="114">
        <v>1024000.7083333333</v>
      </c>
      <c r="T19" s="114">
        <v>1460212.11</v>
      </c>
      <c r="U19" s="114">
        <v>436211.40166666667</v>
      </c>
      <c r="V19" s="111">
        <v>42.598740227108401</v>
      </c>
      <c r="W19" s="110" t="s">
        <v>2895</v>
      </c>
      <c r="X19" s="114">
        <v>1592662.02</v>
      </c>
      <c r="Y19" s="114">
        <v>1900000</v>
      </c>
      <c r="Z19" s="114">
        <v>791666.66666666674</v>
      </c>
      <c r="AA19" s="114">
        <v>496846.97</v>
      </c>
      <c r="AB19" s="114">
        <v>-294819.69666666671</v>
      </c>
      <c r="AC19" s="111">
        <v>-37.240382736842108</v>
      </c>
      <c r="AD19" s="110" t="s">
        <v>2896</v>
      </c>
      <c r="AE19" s="114">
        <v>1507615.57</v>
      </c>
      <c r="AF19" s="114">
        <v>1443945.81</v>
      </c>
      <c r="AG19" s="114">
        <v>601644.08750000002</v>
      </c>
      <c r="AH19" s="114">
        <v>640644.22</v>
      </c>
      <c r="AI19" s="114">
        <v>39000.1325</v>
      </c>
      <c r="AJ19" s="111">
        <v>6.4822597462989284</v>
      </c>
      <c r="AK19" s="110" t="s">
        <v>2895</v>
      </c>
      <c r="AL19" s="114">
        <v>1050632.8700000001</v>
      </c>
      <c r="AM19" s="114">
        <v>1500000</v>
      </c>
      <c r="AN19" s="114">
        <v>625000</v>
      </c>
      <c r="AO19" s="114">
        <v>465648.48</v>
      </c>
      <c r="AP19" s="114">
        <v>-159351.51999999999</v>
      </c>
      <c r="AQ19" s="111">
        <v>-25.496243199999999</v>
      </c>
      <c r="AR19" s="110" t="s">
        <v>2896</v>
      </c>
      <c r="AS19" s="114">
        <v>5528038.2800000003</v>
      </c>
      <c r="AT19" s="114">
        <v>5889609.8799999999</v>
      </c>
      <c r="AU19" s="114">
        <v>2454004.1166666662</v>
      </c>
      <c r="AV19" s="114">
        <v>1871818.58</v>
      </c>
      <c r="AW19" s="114">
        <v>-582185.53666666674</v>
      </c>
      <c r="AX19" s="111">
        <v>-23.723902201821218</v>
      </c>
      <c r="AY19" s="110" t="s">
        <v>2896</v>
      </c>
      <c r="AZ19" s="114">
        <v>3110250.73</v>
      </c>
      <c r="BA19" s="114">
        <v>3084974.3</v>
      </c>
      <c r="BB19" s="114">
        <v>1285405.9583333333</v>
      </c>
      <c r="BC19" s="114">
        <v>1435509.77</v>
      </c>
      <c r="BD19" s="114">
        <v>150103.81166666665</v>
      </c>
      <c r="BE19" s="111">
        <v>11.677541300749247</v>
      </c>
      <c r="BF19" s="110" t="s">
        <v>2895</v>
      </c>
      <c r="BG19" s="114">
        <v>1212597.8400000001</v>
      </c>
      <c r="BH19" s="114">
        <v>1414946.16</v>
      </c>
      <c r="BI19" s="114">
        <v>589560.9</v>
      </c>
      <c r="BJ19" s="114">
        <v>470698.81</v>
      </c>
      <c r="BK19" s="114">
        <v>-118862.09</v>
      </c>
      <c r="BL19" s="111">
        <v>-20.161121607623571</v>
      </c>
      <c r="BM19" s="110" t="s">
        <v>2896</v>
      </c>
      <c r="BN19" s="114">
        <v>1791284.17</v>
      </c>
      <c r="BO19" s="114">
        <v>2500000</v>
      </c>
      <c r="BP19" s="114">
        <v>1041666.6666666666</v>
      </c>
      <c r="BQ19" s="114">
        <v>450145.62</v>
      </c>
      <c r="BR19" s="114">
        <v>-591521.04666666675</v>
      </c>
      <c r="BS19" s="111">
        <v>-56.786020479999998</v>
      </c>
      <c r="BT19" s="110" t="s">
        <v>2896</v>
      </c>
      <c r="BU19" s="114">
        <v>1219737.6499999999</v>
      </c>
      <c r="BV19" s="114">
        <v>1350000</v>
      </c>
      <c r="BW19" s="114">
        <v>562500</v>
      </c>
      <c r="BX19" s="114">
        <v>547443.4</v>
      </c>
      <c r="BY19" s="114">
        <v>-15056.6</v>
      </c>
      <c r="BZ19" s="111">
        <v>-2.6767288888888889</v>
      </c>
      <c r="CA19" s="110" t="s">
        <v>2896</v>
      </c>
      <c r="CB19" s="114">
        <v>4396623.8899999997</v>
      </c>
      <c r="CC19" s="114">
        <v>4785535.87</v>
      </c>
      <c r="CD19" s="114">
        <v>1993973.2791666666</v>
      </c>
      <c r="CE19" s="114">
        <v>1725785.62</v>
      </c>
      <c r="CF19" s="114">
        <v>-268187.65916666662</v>
      </c>
      <c r="CG19" s="111">
        <v>-13.449912391942847</v>
      </c>
      <c r="CH19" s="110" t="s">
        <v>2896</v>
      </c>
      <c r="CI19" s="114">
        <v>661146.6</v>
      </c>
      <c r="CJ19" s="114">
        <v>806400</v>
      </c>
      <c r="CK19" s="114">
        <v>336000</v>
      </c>
      <c r="CL19" s="114">
        <v>179818.6</v>
      </c>
      <c r="CM19" s="114">
        <v>-156181.4</v>
      </c>
      <c r="CN19" s="111">
        <v>-46.48255952380952</v>
      </c>
      <c r="CO19" s="110" t="s">
        <v>2896</v>
      </c>
      <c r="CP19" s="114">
        <v>2145559.81</v>
      </c>
      <c r="CQ19" s="114">
        <v>2300000</v>
      </c>
      <c r="CR19" s="114">
        <v>958333.33333333326</v>
      </c>
      <c r="CS19" s="114">
        <v>1055521.46</v>
      </c>
      <c r="CT19" s="114">
        <v>97188.126666666663</v>
      </c>
      <c r="CU19" s="111">
        <v>10.141369739130434</v>
      </c>
      <c r="CV19" s="110" t="s">
        <v>2895</v>
      </c>
      <c r="CW19" s="114">
        <v>920619.61</v>
      </c>
      <c r="CX19" s="114">
        <v>1000000</v>
      </c>
      <c r="CY19" s="114">
        <v>416666.66666666669</v>
      </c>
      <c r="CZ19" s="114">
        <v>800917.2</v>
      </c>
      <c r="DA19" s="114">
        <v>384250.53333333338</v>
      </c>
      <c r="DB19" s="111">
        <v>92.220128000000003</v>
      </c>
      <c r="DC19" s="110" t="s">
        <v>2895</v>
      </c>
      <c r="DD19" s="114">
        <v>832273.6</v>
      </c>
      <c r="DE19" s="114">
        <v>850000</v>
      </c>
      <c r="DF19" s="114">
        <v>354166.66666666669</v>
      </c>
      <c r="DG19" s="114">
        <v>423839.7</v>
      </c>
      <c r="DH19" s="114">
        <v>69673.03333333334</v>
      </c>
      <c r="DI19" s="111">
        <v>19.672385882352941</v>
      </c>
      <c r="DJ19" s="110" t="s">
        <v>2895</v>
      </c>
      <c r="DK19" s="15">
        <f t="shared" ref="DK19:DK31" si="88">C19+J18+Q19+X19+AE19+AL19+AS19+AZ19+BG19+BN19+BU19+CB19+CI19+CP19+CW19+DD19</f>
        <v>273715795.41000009</v>
      </c>
      <c r="DL19" s="15">
        <f t="shared" ref="DL19:DL31" si="89">D19+K18+R19+Y19+AF19+AM19+AT19+BA19+BH19+BO19+BV19+CC19+CJ19+CQ19+CX19+DE19</f>
        <v>231283013.72</v>
      </c>
      <c r="DM19" s="15">
        <f t="shared" si="85"/>
        <v>82617922.383333355</v>
      </c>
      <c r="DN19" s="15">
        <f t="shared" ref="DN19:DN32" si="90">F19+M19+T19+AA19+AH19+AO19+AV19+BC19+BJ19+BQ19+BX19+CE19+CL19+CS19+CZ19+DG19</f>
        <v>80710672.769999996</v>
      </c>
      <c r="DO19" s="15">
        <f t="shared" si="86"/>
        <v>-1907249.6133333594</v>
      </c>
      <c r="DP19" s="15">
        <f t="shared" ref="DP19:DP32" si="91">DO19/DM19*100</f>
        <v>-2.3085180047060971</v>
      </c>
      <c r="DQ19" s="15" t="str">
        <f t="shared" si="87"/>
        <v>Not OK</v>
      </c>
    </row>
    <row r="20" spans="1:197" s="25" customFormat="1" ht="15" customHeight="1">
      <c r="A20" s="39" t="s">
        <v>2816</v>
      </c>
      <c r="B20" s="39" t="s">
        <v>2817</v>
      </c>
      <c r="C20" s="114">
        <v>1350733.42</v>
      </c>
      <c r="D20" s="114">
        <v>2133759</v>
      </c>
      <c r="E20" s="114">
        <v>889066.25</v>
      </c>
      <c r="F20" s="114">
        <v>606523.81999999995</v>
      </c>
      <c r="G20" s="114">
        <v>-282542.43</v>
      </c>
      <c r="H20" s="111">
        <v>-31.779682335259043</v>
      </c>
      <c r="I20" s="110" t="s">
        <v>2896</v>
      </c>
      <c r="J20" s="114">
        <v>1084282.58</v>
      </c>
      <c r="K20" s="114">
        <v>1000000</v>
      </c>
      <c r="L20" s="114">
        <v>416666.66666666669</v>
      </c>
      <c r="M20" s="114">
        <v>314668.3</v>
      </c>
      <c r="N20" s="114">
        <v>-101998.36666666667</v>
      </c>
      <c r="O20" s="111">
        <v>-24.479607999999999</v>
      </c>
      <c r="P20" s="110" t="s">
        <v>2896</v>
      </c>
      <c r="Q20" s="114">
        <v>221604.94</v>
      </c>
      <c r="R20" s="114">
        <v>682907.47</v>
      </c>
      <c r="S20" s="114">
        <v>284544.77916666673</v>
      </c>
      <c r="T20" s="114">
        <v>110888.79</v>
      </c>
      <c r="U20" s="114">
        <v>-173655.9891666667</v>
      </c>
      <c r="V20" s="111">
        <v>-61.029406223950076</v>
      </c>
      <c r="W20" s="110" t="s">
        <v>2896</v>
      </c>
      <c r="X20" s="114">
        <v>150006.79</v>
      </c>
      <c r="Y20" s="114">
        <v>398755.3</v>
      </c>
      <c r="Z20" s="114">
        <v>166148.04166666669</v>
      </c>
      <c r="AA20" s="114">
        <v>45457.85</v>
      </c>
      <c r="AB20" s="114">
        <v>-120690.19166666667</v>
      </c>
      <c r="AC20" s="111">
        <v>-72.640152996085575</v>
      </c>
      <c r="AD20" s="110" t="s">
        <v>2896</v>
      </c>
      <c r="AE20" s="114">
        <v>176713.85</v>
      </c>
      <c r="AF20" s="114">
        <v>319301.33</v>
      </c>
      <c r="AG20" s="114">
        <v>133042.22083333335</v>
      </c>
      <c r="AH20" s="114">
        <v>137571.76999999999</v>
      </c>
      <c r="AI20" s="114">
        <v>4529.5491666666667</v>
      </c>
      <c r="AJ20" s="111">
        <v>3.404595276818922</v>
      </c>
      <c r="AK20" s="110" t="s">
        <v>2895</v>
      </c>
      <c r="AL20" s="114">
        <v>219812.4</v>
      </c>
      <c r="AM20" s="114">
        <v>400000</v>
      </c>
      <c r="AN20" s="114">
        <v>166666.66666666669</v>
      </c>
      <c r="AO20" s="114">
        <v>319523.36</v>
      </c>
      <c r="AP20" s="114">
        <v>152856.69333333333</v>
      </c>
      <c r="AQ20" s="111">
        <v>91.714016000000001</v>
      </c>
      <c r="AR20" s="110" t="s">
        <v>2895</v>
      </c>
      <c r="AS20" s="114">
        <v>972837.64</v>
      </c>
      <c r="AT20" s="114">
        <v>893721.68</v>
      </c>
      <c r="AU20" s="114">
        <v>372384.03333333338</v>
      </c>
      <c r="AV20" s="114">
        <v>284048.7</v>
      </c>
      <c r="AW20" s="114">
        <v>-88335.333333333343</v>
      </c>
      <c r="AX20" s="111">
        <v>-23.721568441754709</v>
      </c>
      <c r="AY20" s="110" t="s">
        <v>2896</v>
      </c>
      <c r="AZ20" s="114">
        <v>293137.25</v>
      </c>
      <c r="BA20" s="114">
        <v>726962.55</v>
      </c>
      <c r="BB20" s="114">
        <v>302901.0625</v>
      </c>
      <c r="BC20" s="114">
        <v>122328.56</v>
      </c>
      <c r="BD20" s="114">
        <v>-180572.5025</v>
      </c>
      <c r="BE20" s="111">
        <v>-59.614350973100329</v>
      </c>
      <c r="BF20" s="110" t="s">
        <v>2896</v>
      </c>
      <c r="BG20" s="114">
        <v>298537.82</v>
      </c>
      <c r="BH20" s="114">
        <v>387362.14</v>
      </c>
      <c r="BI20" s="114">
        <v>161400.89166666669</v>
      </c>
      <c r="BJ20" s="114">
        <v>129988.7</v>
      </c>
      <c r="BK20" s="114">
        <v>-31412.191666666669</v>
      </c>
      <c r="BL20" s="111">
        <v>-19.462216932196831</v>
      </c>
      <c r="BM20" s="110" t="s">
        <v>2896</v>
      </c>
      <c r="BN20" s="114">
        <v>135760.79999999999</v>
      </c>
      <c r="BO20" s="114">
        <v>300000</v>
      </c>
      <c r="BP20" s="114">
        <v>125000</v>
      </c>
      <c r="BQ20" s="114">
        <v>95949.18</v>
      </c>
      <c r="BR20" s="114">
        <v>-29050.82</v>
      </c>
      <c r="BS20" s="111">
        <v>-23.240656000000001</v>
      </c>
      <c r="BT20" s="110" t="s">
        <v>2896</v>
      </c>
      <c r="BU20" s="114">
        <v>312040.14</v>
      </c>
      <c r="BV20" s="114">
        <v>450000</v>
      </c>
      <c r="BW20" s="114">
        <v>187500</v>
      </c>
      <c r="BX20" s="114">
        <v>112354.02</v>
      </c>
      <c r="BY20" s="114">
        <v>-75145.98</v>
      </c>
      <c r="BZ20" s="111">
        <v>-40.077855999999997</v>
      </c>
      <c r="CA20" s="110" t="s">
        <v>2896</v>
      </c>
      <c r="CB20" s="114">
        <v>1903052.23</v>
      </c>
      <c r="CC20" s="114">
        <v>1999310.05</v>
      </c>
      <c r="CD20" s="114">
        <v>833045.85416666674</v>
      </c>
      <c r="CE20" s="114">
        <v>513749.5</v>
      </c>
      <c r="CF20" s="114">
        <v>-319296.35416666663</v>
      </c>
      <c r="CG20" s="111">
        <v>-38.328784972595919</v>
      </c>
      <c r="CH20" s="110" t="s">
        <v>2896</v>
      </c>
      <c r="CI20" s="114">
        <v>187953.46</v>
      </c>
      <c r="CJ20" s="114">
        <v>264000</v>
      </c>
      <c r="CK20" s="114">
        <v>110000</v>
      </c>
      <c r="CL20" s="114">
        <v>55795.83</v>
      </c>
      <c r="CM20" s="114">
        <v>-54204.17</v>
      </c>
      <c r="CN20" s="111">
        <v>-49.276518181818176</v>
      </c>
      <c r="CO20" s="110" t="s">
        <v>2896</v>
      </c>
      <c r="CP20" s="114">
        <v>464422.07</v>
      </c>
      <c r="CQ20" s="114">
        <v>420000</v>
      </c>
      <c r="CR20" s="114">
        <v>175000</v>
      </c>
      <c r="CS20" s="114">
        <v>91294.17</v>
      </c>
      <c r="CT20" s="114">
        <v>-83705.83</v>
      </c>
      <c r="CU20" s="111">
        <v>-47.831902857142857</v>
      </c>
      <c r="CV20" s="110" t="s">
        <v>2896</v>
      </c>
      <c r="CW20" s="114">
        <v>264897.84000000003</v>
      </c>
      <c r="CX20" s="114">
        <v>230000</v>
      </c>
      <c r="CY20" s="114">
        <v>95833.333333333343</v>
      </c>
      <c r="CZ20" s="114">
        <v>204628.78</v>
      </c>
      <c r="DA20" s="114">
        <v>108795.44666666667</v>
      </c>
      <c r="DB20" s="111">
        <v>113.52568347826087</v>
      </c>
      <c r="DC20" s="110" t="s">
        <v>2895</v>
      </c>
      <c r="DD20" s="114">
        <v>63306.239999999998</v>
      </c>
      <c r="DE20" s="114">
        <v>70000</v>
      </c>
      <c r="DF20" s="114">
        <v>29166.666666666668</v>
      </c>
      <c r="DG20" s="114">
        <v>37413.24</v>
      </c>
      <c r="DH20" s="114">
        <v>8246.5733333333337</v>
      </c>
      <c r="DI20" s="111">
        <v>28.273965714285715</v>
      </c>
      <c r="DJ20" s="110" t="s">
        <v>2895</v>
      </c>
      <c r="DK20" s="15">
        <f t="shared" si="88"/>
        <v>30988236.430000003</v>
      </c>
      <c r="DL20" s="15">
        <f t="shared" si="89"/>
        <v>36676079.519999996</v>
      </c>
      <c r="DM20" s="15">
        <f t="shared" si="85"/>
        <v>4448366.4666666668</v>
      </c>
      <c r="DN20" s="15">
        <f t="shared" si="90"/>
        <v>3182184.5700000003</v>
      </c>
      <c r="DO20" s="15">
        <f t="shared" si="86"/>
        <v>-1266181.8966666665</v>
      </c>
      <c r="DP20" s="15">
        <f t="shared" si="91"/>
        <v>-28.463974498384026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14">
        <v>64585792.5</v>
      </c>
      <c r="D21" s="114">
        <v>57000000</v>
      </c>
      <c r="E21" s="114">
        <v>23750000</v>
      </c>
      <c r="F21" s="114">
        <v>33151036.52</v>
      </c>
      <c r="G21" s="114">
        <v>9401036.5199999996</v>
      </c>
      <c r="H21" s="111">
        <v>39.583311663157893</v>
      </c>
      <c r="I21" s="110" t="s">
        <v>2895</v>
      </c>
      <c r="J21" s="114">
        <v>16007130.060000001</v>
      </c>
      <c r="K21" s="114">
        <v>15000000</v>
      </c>
      <c r="L21" s="114">
        <v>6250000</v>
      </c>
      <c r="M21" s="114">
        <v>5107315.8600000003</v>
      </c>
      <c r="N21" s="114">
        <v>-1142684.1399999999</v>
      </c>
      <c r="O21" s="111">
        <v>-18.282946240000001</v>
      </c>
      <c r="P21" s="110" t="s">
        <v>2896</v>
      </c>
      <c r="Q21" s="114">
        <v>2547447.71</v>
      </c>
      <c r="R21" s="114">
        <v>3221559.25</v>
      </c>
      <c r="S21" s="114">
        <v>1342316.3541666667</v>
      </c>
      <c r="T21" s="114">
        <v>1337579.6299999999</v>
      </c>
      <c r="U21" s="114">
        <v>-4736.7241666666669</v>
      </c>
      <c r="V21" s="111">
        <v>-0.35287688717815757</v>
      </c>
      <c r="W21" s="110" t="s">
        <v>2896</v>
      </c>
      <c r="X21" s="114">
        <v>2712300.58</v>
      </c>
      <c r="Y21" s="114">
        <v>3500000</v>
      </c>
      <c r="Z21" s="114">
        <v>1458333.3333333335</v>
      </c>
      <c r="AA21" s="114">
        <v>1142487.33</v>
      </c>
      <c r="AB21" s="114">
        <v>-315846.00333333336</v>
      </c>
      <c r="AC21" s="111">
        <v>-21.658011657142858</v>
      </c>
      <c r="AD21" s="110" t="s">
        <v>2896</v>
      </c>
      <c r="AE21" s="114">
        <v>2993463.02</v>
      </c>
      <c r="AF21" s="114">
        <v>3136542.18</v>
      </c>
      <c r="AG21" s="114">
        <v>1306892.575</v>
      </c>
      <c r="AH21" s="114">
        <v>1372719.86</v>
      </c>
      <c r="AI21" s="114">
        <v>65827.285000000003</v>
      </c>
      <c r="AJ21" s="111">
        <v>5.0369315932489709</v>
      </c>
      <c r="AK21" s="110" t="s">
        <v>2895</v>
      </c>
      <c r="AL21" s="114">
        <v>3689611.2</v>
      </c>
      <c r="AM21" s="114">
        <v>3220000</v>
      </c>
      <c r="AN21" s="114">
        <v>1341666.6666666667</v>
      </c>
      <c r="AO21" s="114">
        <v>1111233.75</v>
      </c>
      <c r="AP21" s="114">
        <v>-230432.91666666666</v>
      </c>
      <c r="AQ21" s="111">
        <v>-17.175124223602484</v>
      </c>
      <c r="AR21" s="110" t="s">
        <v>2896</v>
      </c>
      <c r="AS21" s="114">
        <v>5334538.8</v>
      </c>
      <c r="AT21" s="114">
        <v>5654103.5</v>
      </c>
      <c r="AU21" s="114">
        <v>2355876.458333333</v>
      </c>
      <c r="AV21" s="114">
        <v>3097411.68</v>
      </c>
      <c r="AW21" s="114">
        <v>741535.22166666668</v>
      </c>
      <c r="AX21" s="111">
        <v>31.475980798724326</v>
      </c>
      <c r="AY21" s="110" t="s">
        <v>2895</v>
      </c>
      <c r="AZ21" s="114">
        <v>3309669.12</v>
      </c>
      <c r="BA21" s="114">
        <v>2624371</v>
      </c>
      <c r="BB21" s="114">
        <v>1093487.9166666667</v>
      </c>
      <c r="BC21" s="114">
        <v>1854126.45</v>
      </c>
      <c r="BD21" s="114">
        <v>760638.53333333333</v>
      </c>
      <c r="BE21" s="111">
        <v>69.560762559866731</v>
      </c>
      <c r="BF21" s="110" t="s">
        <v>2895</v>
      </c>
      <c r="BG21" s="114">
        <v>3827859</v>
      </c>
      <c r="BH21" s="114">
        <v>3817403</v>
      </c>
      <c r="BI21" s="114">
        <v>1590584.5833333335</v>
      </c>
      <c r="BJ21" s="114">
        <v>1938612.62</v>
      </c>
      <c r="BK21" s="114">
        <v>348028.03666666668</v>
      </c>
      <c r="BL21" s="111">
        <v>21.880511122352026</v>
      </c>
      <c r="BM21" s="110" t="s">
        <v>2895</v>
      </c>
      <c r="BN21" s="114">
        <v>2438594.2400000002</v>
      </c>
      <c r="BO21" s="114">
        <v>2500000</v>
      </c>
      <c r="BP21" s="114">
        <v>1041666.6666666666</v>
      </c>
      <c r="BQ21" s="114">
        <v>867678</v>
      </c>
      <c r="BR21" s="114">
        <v>-173988.66666666669</v>
      </c>
      <c r="BS21" s="111">
        <v>-16.702912000000001</v>
      </c>
      <c r="BT21" s="110" t="s">
        <v>2896</v>
      </c>
      <c r="BU21" s="114">
        <v>1543139.16</v>
      </c>
      <c r="BV21" s="114">
        <v>1500000</v>
      </c>
      <c r="BW21" s="114">
        <v>625000</v>
      </c>
      <c r="BX21" s="114">
        <v>754348</v>
      </c>
      <c r="BY21" s="114">
        <v>129348</v>
      </c>
      <c r="BZ21" s="111">
        <v>20.695679999999999</v>
      </c>
      <c r="CA21" s="110" t="s">
        <v>2895</v>
      </c>
      <c r="CB21" s="114">
        <v>3383579.93</v>
      </c>
      <c r="CC21" s="114">
        <v>3214939.13</v>
      </c>
      <c r="CD21" s="114">
        <v>1339557.9708333334</v>
      </c>
      <c r="CE21" s="114">
        <v>1743680.8</v>
      </c>
      <c r="CF21" s="114">
        <v>404122.82916666672</v>
      </c>
      <c r="CG21" s="111">
        <v>30.168371803667707</v>
      </c>
      <c r="CH21" s="110" t="s">
        <v>2895</v>
      </c>
      <c r="CI21" s="114">
        <v>393112.8</v>
      </c>
      <c r="CJ21" s="114">
        <v>797000</v>
      </c>
      <c r="CK21" s="114">
        <v>332083.33333333337</v>
      </c>
      <c r="CL21" s="114">
        <v>192989.5</v>
      </c>
      <c r="CM21" s="114">
        <v>-139093.83333333334</v>
      </c>
      <c r="CN21" s="111">
        <v>-41.885219573400256</v>
      </c>
      <c r="CO21" s="110" t="s">
        <v>2896</v>
      </c>
      <c r="CP21" s="114">
        <v>4298849.5199999996</v>
      </c>
      <c r="CQ21" s="114">
        <v>4000000</v>
      </c>
      <c r="CR21" s="114">
        <v>1666666.6666666667</v>
      </c>
      <c r="CS21" s="114">
        <v>1722450.5</v>
      </c>
      <c r="CT21" s="114">
        <v>55783.833333333328</v>
      </c>
      <c r="CU21" s="111">
        <v>3.3470300000000002</v>
      </c>
      <c r="CV21" s="110" t="s">
        <v>2895</v>
      </c>
      <c r="CW21" s="114">
        <v>1615633.28</v>
      </c>
      <c r="CX21" s="114">
        <v>1400000</v>
      </c>
      <c r="CY21" s="114">
        <v>583333.33333333337</v>
      </c>
      <c r="CZ21" s="114">
        <v>661816.9</v>
      </c>
      <c r="DA21" s="114">
        <v>78483.566666666666</v>
      </c>
      <c r="DB21" s="111">
        <v>13.454325714285714</v>
      </c>
      <c r="DC21" s="110" t="s">
        <v>2895</v>
      </c>
      <c r="DD21" s="114">
        <v>1389485.4</v>
      </c>
      <c r="DE21" s="114">
        <v>1350000</v>
      </c>
      <c r="DF21" s="114">
        <v>562500</v>
      </c>
      <c r="DG21" s="114">
        <v>642964</v>
      </c>
      <c r="DH21" s="114">
        <v>80464</v>
      </c>
      <c r="DI21" s="111">
        <v>14.304711111111111</v>
      </c>
      <c r="DJ21" s="110" t="s">
        <v>2895</v>
      </c>
      <c r="DK21" s="15">
        <f t="shared" si="88"/>
        <v>105147358.83999999</v>
      </c>
      <c r="DL21" s="15">
        <f t="shared" si="89"/>
        <v>97935918.060000002</v>
      </c>
      <c r="DM21" s="15">
        <f t="shared" si="85"/>
        <v>46639965.858333334</v>
      </c>
      <c r="DN21" s="15">
        <f t="shared" si="90"/>
        <v>56698451.399999999</v>
      </c>
      <c r="DO21" s="15">
        <f t="shared" si="86"/>
        <v>10058485.541666664</v>
      </c>
      <c r="DP21" s="15">
        <f t="shared" si="91"/>
        <v>21.566236931259411</v>
      </c>
      <c r="DQ21" s="15" t="str">
        <f t="shared" si="87"/>
        <v>OK</v>
      </c>
    </row>
    <row r="22" spans="1:197" s="25" customFormat="1" ht="15" customHeight="1">
      <c r="A22" s="39" t="s">
        <v>2820</v>
      </c>
      <c r="B22" s="39" t="s">
        <v>2821</v>
      </c>
      <c r="C22" s="114">
        <v>372629100.93000001</v>
      </c>
      <c r="D22" s="114">
        <v>387100000</v>
      </c>
      <c r="E22" s="114">
        <v>161291666.66666669</v>
      </c>
      <c r="F22" s="114">
        <v>155402785.38999999</v>
      </c>
      <c r="G22" s="114">
        <v>-5888881.2766666664</v>
      </c>
      <c r="H22" s="111">
        <v>-3.6510759659002843</v>
      </c>
      <c r="I22" s="110" t="s">
        <v>2896</v>
      </c>
      <c r="J22" s="114">
        <v>151481204.63999999</v>
      </c>
      <c r="K22" s="114">
        <v>161000000</v>
      </c>
      <c r="L22" s="114">
        <v>67083333.333333336</v>
      </c>
      <c r="M22" s="114">
        <v>63284374.140000001</v>
      </c>
      <c r="N22" s="114">
        <v>-3798959.1933333334</v>
      </c>
      <c r="O22" s="111">
        <v>-5.6630447602484466</v>
      </c>
      <c r="P22" s="110" t="s">
        <v>2896</v>
      </c>
      <c r="Q22" s="114">
        <v>43927699.200000003</v>
      </c>
      <c r="R22" s="114">
        <v>48089280</v>
      </c>
      <c r="S22" s="114">
        <v>20037200</v>
      </c>
      <c r="T22" s="114">
        <v>18944006</v>
      </c>
      <c r="U22" s="114">
        <v>-1093194</v>
      </c>
      <c r="V22" s="111">
        <v>-5.4558221707623824</v>
      </c>
      <c r="W22" s="110" t="s">
        <v>2896</v>
      </c>
      <c r="X22" s="114">
        <v>35032704.439999998</v>
      </c>
      <c r="Y22" s="114">
        <v>40003800</v>
      </c>
      <c r="Z22" s="114">
        <v>16668250</v>
      </c>
      <c r="AA22" s="114">
        <v>13806470</v>
      </c>
      <c r="AB22" s="114">
        <v>-2861780</v>
      </c>
      <c r="AC22" s="111">
        <v>-17.169048940350667</v>
      </c>
      <c r="AD22" s="110" t="s">
        <v>2896</v>
      </c>
      <c r="AE22" s="114">
        <v>33357501.870000001</v>
      </c>
      <c r="AF22" s="114">
        <v>34581791.289999999</v>
      </c>
      <c r="AG22" s="114">
        <v>14409079.704166668</v>
      </c>
      <c r="AH22" s="114">
        <v>13938662.26</v>
      </c>
      <c r="AI22" s="114">
        <v>-470417.44416666665</v>
      </c>
      <c r="AJ22" s="111">
        <v>-3.2647292805982344</v>
      </c>
      <c r="AK22" s="110" t="s">
        <v>2896</v>
      </c>
      <c r="AL22" s="114">
        <v>34196458.640000001</v>
      </c>
      <c r="AM22" s="114">
        <v>36248000</v>
      </c>
      <c r="AN22" s="114">
        <v>15103333.333333334</v>
      </c>
      <c r="AO22" s="114">
        <v>14183078.33</v>
      </c>
      <c r="AP22" s="114">
        <v>-920255.00333333341</v>
      </c>
      <c r="AQ22" s="111">
        <v>-6.0930589494592811</v>
      </c>
      <c r="AR22" s="110" t="s">
        <v>2896</v>
      </c>
      <c r="AS22" s="114">
        <v>65580562.609999999</v>
      </c>
      <c r="AT22" s="114">
        <v>69236217.060000002</v>
      </c>
      <c r="AU22" s="114">
        <v>28848423.774999999</v>
      </c>
      <c r="AV22" s="114">
        <v>27927183.829999998</v>
      </c>
      <c r="AW22" s="114">
        <v>-921239.94499999995</v>
      </c>
      <c r="AX22" s="111">
        <v>-3.1933805194526612</v>
      </c>
      <c r="AY22" s="110" t="s">
        <v>2896</v>
      </c>
      <c r="AZ22" s="114">
        <v>25826703.48</v>
      </c>
      <c r="BA22" s="114">
        <v>27995800</v>
      </c>
      <c r="BB22" s="114">
        <v>11664916.666666666</v>
      </c>
      <c r="BC22" s="114">
        <v>9257640</v>
      </c>
      <c r="BD22" s="114">
        <v>-2407276.6666666665</v>
      </c>
      <c r="BE22" s="111">
        <v>-20.636895534330147</v>
      </c>
      <c r="BF22" s="110" t="s">
        <v>2896</v>
      </c>
      <c r="BG22" s="114">
        <v>30702342</v>
      </c>
      <c r="BH22" s="114">
        <v>32537548</v>
      </c>
      <c r="BI22" s="114">
        <v>13557311.666666666</v>
      </c>
      <c r="BJ22" s="114">
        <v>13153050</v>
      </c>
      <c r="BK22" s="114">
        <v>-404261.66666666669</v>
      </c>
      <c r="BL22" s="111">
        <v>-2.9818718976611267</v>
      </c>
      <c r="BM22" s="110" t="s">
        <v>2896</v>
      </c>
      <c r="BN22" s="114">
        <v>29016725.559999999</v>
      </c>
      <c r="BO22" s="114">
        <v>33000000</v>
      </c>
      <c r="BP22" s="114">
        <v>13750000</v>
      </c>
      <c r="BQ22" s="114">
        <v>11841186.130000001</v>
      </c>
      <c r="BR22" s="114">
        <v>-1908813.87</v>
      </c>
      <c r="BS22" s="111">
        <v>-13.882282690909092</v>
      </c>
      <c r="BT22" s="110" t="s">
        <v>2896</v>
      </c>
      <c r="BU22" s="114">
        <v>32881671.199999999</v>
      </c>
      <c r="BV22" s="114">
        <v>34472300</v>
      </c>
      <c r="BW22" s="114">
        <v>14363458.333333332</v>
      </c>
      <c r="BX22" s="114">
        <v>14127360</v>
      </c>
      <c r="BY22" s="114">
        <v>-236098.33333333334</v>
      </c>
      <c r="BZ22" s="111">
        <v>-1.6437429472358969</v>
      </c>
      <c r="CA22" s="110" t="s">
        <v>2896</v>
      </c>
      <c r="CB22" s="114">
        <v>38053450.880000003</v>
      </c>
      <c r="CC22" s="114">
        <v>41023469.899999999</v>
      </c>
      <c r="CD22" s="114">
        <v>17093112.458333336</v>
      </c>
      <c r="CE22" s="114">
        <v>17551301.789999999</v>
      </c>
      <c r="CF22" s="114">
        <v>458189.33166666667</v>
      </c>
      <c r="CG22" s="111">
        <v>2.6805494481099466</v>
      </c>
      <c r="CH22" s="110" t="s">
        <v>2895</v>
      </c>
      <c r="CI22" s="114">
        <v>19382068.640000001</v>
      </c>
      <c r="CJ22" s="114">
        <v>19451900</v>
      </c>
      <c r="CK22" s="114">
        <v>8104958.333333333</v>
      </c>
      <c r="CL22" s="114">
        <v>8553085.25</v>
      </c>
      <c r="CM22" s="114">
        <v>448126.91666666669</v>
      </c>
      <c r="CN22" s="111">
        <v>5.5290465198772356</v>
      </c>
      <c r="CO22" s="110" t="s">
        <v>2895</v>
      </c>
      <c r="CP22" s="114">
        <v>34314699.880000003</v>
      </c>
      <c r="CQ22" s="114">
        <v>36666538</v>
      </c>
      <c r="CR22" s="114">
        <v>15277724.166666666</v>
      </c>
      <c r="CS22" s="114">
        <v>14188880</v>
      </c>
      <c r="CT22" s="114">
        <v>-1088844.1666666667</v>
      </c>
      <c r="CU22" s="111">
        <v>-7.1270050093084869</v>
      </c>
      <c r="CV22" s="110" t="s">
        <v>2896</v>
      </c>
      <c r="CW22" s="114">
        <v>19284147.829999998</v>
      </c>
      <c r="CX22" s="114">
        <v>19700000</v>
      </c>
      <c r="CY22" s="114">
        <v>8208333.333333333</v>
      </c>
      <c r="CZ22" s="114">
        <v>8898250</v>
      </c>
      <c r="DA22" s="114">
        <v>689916.66666666663</v>
      </c>
      <c r="DB22" s="111">
        <v>8.4050761421319802</v>
      </c>
      <c r="DC22" s="110" t="s">
        <v>2895</v>
      </c>
      <c r="DD22" s="114">
        <v>23809060</v>
      </c>
      <c r="DE22" s="114">
        <v>25650000</v>
      </c>
      <c r="DF22" s="114">
        <v>10687500</v>
      </c>
      <c r="DG22" s="114">
        <v>10052779.35</v>
      </c>
      <c r="DH22" s="114">
        <v>-634720.65</v>
      </c>
      <c r="DI22" s="111">
        <v>-5.938906666666667</v>
      </c>
      <c r="DJ22" s="110" t="s">
        <v>2896</v>
      </c>
      <c r="DK22" s="15">
        <f t="shared" si="88"/>
        <v>854002027.22000003</v>
      </c>
      <c r="DL22" s="15">
        <f t="shared" si="89"/>
        <v>900756644.24999988</v>
      </c>
      <c r="DM22" s="15">
        <f t="shared" si="85"/>
        <v>436148601.77083331</v>
      </c>
      <c r="DN22" s="15">
        <f t="shared" si="90"/>
        <v>415110092.46999997</v>
      </c>
      <c r="DO22" s="15">
        <f t="shared" si="86"/>
        <v>-21038509.300833344</v>
      </c>
      <c r="DP22" s="15">
        <f t="shared" si="91"/>
        <v>-4.8237021087339542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14">
        <v>84302768.730000004</v>
      </c>
      <c r="D23" s="114">
        <v>88000000</v>
      </c>
      <c r="E23" s="114">
        <v>36666666.666666664</v>
      </c>
      <c r="F23" s="114">
        <v>38075728.259999998</v>
      </c>
      <c r="G23" s="114">
        <v>1409061.5933333333</v>
      </c>
      <c r="H23" s="111">
        <v>3.8428952545454544</v>
      </c>
      <c r="I23" s="110" t="s">
        <v>2895</v>
      </c>
      <c r="J23" s="114">
        <v>30483948.210000001</v>
      </c>
      <c r="K23" s="114">
        <v>32550000</v>
      </c>
      <c r="L23" s="114">
        <v>13562500</v>
      </c>
      <c r="M23" s="114">
        <v>14030970.41</v>
      </c>
      <c r="N23" s="114">
        <v>468470.41</v>
      </c>
      <c r="O23" s="111">
        <v>3.4541597050691246</v>
      </c>
      <c r="P23" s="110" t="s">
        <v>2895</v>
      </c>
      <c r="Q23" s="114">
        <v>7594365</v>
      </c>
      <c r="R23" s="114">
        <v>7848260</v>
      </c>
      <c r="S23" s="114">
        <v>3270108.3333333335</v>
      </c>
      <c r="T23" s="114">
        <v>3351628</v>
      </c>
      <c r="U23" s="114">
        <v>81519.666666666672</v>
      </c>
      <c r="V23" s="111">
        <v>2.4928735796214703</v>
      </c>
      <c r="W23" s="110" t="s">
        <v>2895</v>
      </c>
      <c r="X23" s="114">
        <v>6063394.3099999996</v>
      </c>
      <c r="Y23" s="114">
        <v>6270000</v>
      </c>
      <c r="Z23" s="114">
        <v>2612500</v>
      </c>
      <c r="AA23" s="114">
        <v>2917242</v>
      </c>
      <c r="AB23" s="114">
        <v>304742</v>
      </c>
      <c r="AC23" s="111">
        <v>11.664765550239235</v>
      </c>
      <c r="AD23" s="110" t="s">
        <v>2895</v>
      </c>
      <c r="AE23" s="114">
        <v>5772487.9100000001</v>
      </c>
      <c r="AF23" s="114">
        <v>6592000</v>
      </c>
      <c r="AG23" s="114">
        <v>2746666.6666666665</v>
      </c>
      <c r="AH23" s="114">
        <v>2682834.4500000002</v>
      </c>
      <c r="AI23" s="114">
        <v>-63832.216666666667</v>
      </c>
      <c r="AJ23" s="111">
        <v>-2.3239884708737866</v>
      </c>
      <c r="AK23" s="110" t="s">
        <v>2896</v>
      </c>
      <c r="AL23" s="114">
        <v>3144032.4</v>
      </c>
      <c r="AM23" s="114">
        <v>3300000</v>
      </c>
      <c r="AN23" s="114">
        <v>1375000</v>
      </c>
      <c r="AO23" s="114">
        <v>1370829</v>
      </c>
      <c r="AP23" s="114">
        <v>-4171</v>
      </c>
      <c r="AQ23" s="111">
        <v>-0.30334545454545458</v>
      </c>
      <c r="AR23" s="110" t="s">
        <v>2896</v>
      </c>
      <c r="AS23" s="114">
        <v>12406715.109999999</v>
      </c>
      <c r="AT23" s="114">
        <v>12907505.050000001</v>
      </c>
      <c r="AU23" s="114">
        <v>5378127.104166667</v>
      </c>
      <c r="AV23" s="114">
        <v>5265930.8199999994</v>
      </c>
      <c r="AW23" s="114">
        <v>-112196.28416666666</v>
      </c>
      <c r="AX23" s="111">
        <v>-2.0861590288512031</v>
      </c>
      <c r="AY23" s="110" t="s">
        <v>2896</v>
      </c>
      <c r="AZ23" s="114">
        <v>6233634.5999999996</v>
      </c>
      <c r="BA23" s="114">
        <v>7356000</v>
      </c>
      <c r="BB23" s="114">
        <v>3065000</v>
      </c>
      <c r="BC23" s="114">
        <v>2831172</v>
      </c>
      <c r="BD23" s="114">
        <v>-233828</v>
      </c>
      <c r="BE23" s="111">
        <v>-7.628972267536704</v>
      </c>
      <c r="BF23" s="110" t="s">
        <v>2896</v>
      </c>
      <c r="BG23" s="114">
        <v>5136163.93</v>
      </c>
      <c r="BH23" s="114">
        <v>5667600</v>
      </c>
      <c r="BI23" s="114">
        <v>2361500</v>
      </c>
      <c r="BJ23" s="114">
        <v>2347951.1799999997</v>
      </c>
      <c r="BK23" s="114">
        <v>-13548.82</v>
      </c>
      <c r="BL23" s="111">
        <v>-0.57373787846707602</v>
      </c>
      <c r="BM23" s="110" t="s">
        <v>2896</v>
      </c>
      <c r="BN23" s="114">
        <v>7179420</v>
      </c>
      <c r="BO23" s="114">
        <v>7200000</v>
      </c>
      <c r="BP23" s="114">
        <v>3000000</v>
      </c>
      <c r="BQ23" s="114">
        <v>3121329.4</v>
      </c>
      <c r="BR23" s="114">
        <v>121329.4</v>
      </c>
      <c r="BS23" s="111">
        <v>4.0443133333333341</v>
      </c>
      <c r="BT23" s="110" t="s">
        <v>2895</v>
      </c>
      <c r="BU23" s="114">
        <v>6324358.7999999998</v>
      </c>
      <c r="BV23" s="114">
        <v>6462000</v>
      </c>
      <c r="BW23" s="114">
        <v>2692500</v>
      </c>
      <c r="BX23" s="114">
        <v>2774406</v>
      </c>
      <c r="BY23" s="114">
        <v>81906</v>
      </c>
      <c r="BZ23" s="111">
        <v>3.0420055710306406</v>
      </c>
      <c r="CA23" s="110" t="s">
        <v>2895</v>
      </c>
      <c r="CB23" s="114">
        <v>15487133.359999999</v>
      </c>
      <c r="CC23" s="114">
        <v>15661489.470000001</v>
      </c>
      <c r="CD23" s="114">
        <v>6525620.6124999998</v>
      </c>
      <c r="CE23" s="114">
        <v>6653836.0700000003</v>
      </c>
      <c r="CF23" s="114">
        <v>128215.4575</v>
      </c>
      <c r="CG23" s="111">
        <v>1.9648009762381817</v>
      </c>
      <c r="CH23" s="110" t="s">
        <v>2895</v>
      </c>
      <c r="CI23" s="114">
        <v>2938447.2</v>
      </c>
      <c r="CJ23" s="114">
        <v>2520000</v>
      </c>
      <c r="CK23" s="114">
        <v>1050000</v>
      </c>
      <c r="CL23" s="114">
        <v>1385102</v>
      </c>
      <c r="CM23" s="114">
        <v>335102</v>
      </c>
      <c r="CN23" s="111">
        <v>31.914476190476186</v>
      </c>
      <c r="CO23" s="110" t="s">
        <v>2895</v>
      </c>
      <c r="CP23" s="114">
        <v>11859372.98</v>
      </c>
      <c r="CQ23" s="114">
        <v>11251677.6</v>
      </c>
      <c r="CR23" s="114">
        <v>4688199</v>
      </c>
      <c r="CS23" s="114">
        <v>4758620.21</v>
      </c>
      <c r="CT23" s="114">
        <v>70421.210000000006</v>
      </c>
      <c r="CU23" s="111">
        <v>1.5020951542372669</v>
      </c>
      <c r="CV23" s="110" t="s">
        <v>2895</v>
      </c>
      <c r="CW23" s="114">
        <v>4464261.84</v>
      </c>
      <c r="CX23" s="114">
        <v>4400000</v>
      </c>
      <c r="CY23" s="114">
        <v>1833333.3333333333</v>
      </c>
      <c r="CZ23" s="114">
        <v>1808231.8</v>
      </c>
      <c r="DA23" s="114">
        <v>-25101.533333333336</v>
      </c>
      <c r="DB23" s="111">
        <v>-1.3691745454545454</v>
      </c>
      <c r="DC23" s="110" t="s">
        <v>2896</v>
      </c>
      <c r="DD23" s="114">
        <v>4954221.51</v>
      </c>
      <c r="DE23" s="114">
        <v>5100000</v>
      </c>
      <c r="DF23" s="114">
        <v>2125000</v>
      </c>
      <c r="DG23" s="114">
        <v>2218627.13</v>
      </c>
      <c r="DH23" s="114">
        <v>93627.13</v>
      </c>
      <c r="DI23" s="111">
        <v>4.405982588235295</v>
      </c>
      <c r="DJ23" s="110" t="s">
        <v>2895</v>
      </c>
      <c r="DK23" s="15">
        <f t="shared" si="88"/>
        <v>335341982.32000005</v>
      </c>
      <c r="DL23" s="15">
        <f t="shared" si="89"/>
        <v>351536532.12000006</v>
      </c>
      <c r="DM23" s="15">
        <f t="shared" si="85"/>
        <v>92952721.716666654</v>
      </c>
      <c r="DN23" s="15">
        <f t="shared" si="90"/>
        <v>95594438.729999989</v>
      </c>
      <c r="DO23" s="15">
        <f t="shared" si="86"/>
        <v>2641717.0133333355</v>
      </c>
      <c r="DP23" s="15">
        <f t="shared" si="91"/>
        <v>2.8420007123467252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14">
        <v>179742882.03999999</v>
      </c>
      <c r="D24" s="114">
        <v>182400000</v>
      </c>
      <c r="E24" s="114">
        <v>76000000</v>
      </c>
      <c r="F24" s="114">
        <v>84552867.849999994</v>
      </c>
      <c r="G24" s="114">
        <v>8552867.8499999996</v>
      </c>
      <c r="H24" s="111">
        <v>11.253773486842105</v>
      </c>
      <c r="I24" s="110" t="s">
        <v>2895</v>
      </c>
      <c r="J24" s="114">
        <v>66077106.340000004</v>
      </c>
      <c r="K24" s="114">
        <v>60500000</v>
      </c>
      <c r="L24" s="114">
        <v>25208333.333333332</v>
      </c>
      <c r="M24" s="114">
        <v>27060893.75</v>
      </c>
      <c r="N24" s="114">
        <v>1852560.4166666667</v>
      </c>
      <c r="O24" s="111">
        <v>7.3490000000000002</v>
      </c>
      <c r="P24" s="110" t="s">
        <v>2895</v>
      </c>
      <c r="Q24" s="114">
        <v>14073606</v>
      </c>
      <c r="R24" s="114">
        <v>14087004</v>
      </c>
      <c r="S24" s="114">
        <v>5869585</v>
      </c>
      <c r="T24" s="114">
        <v>5898817</v>
      </c>
      <c r="U24" s="114">
        <v>29232</v>
      </c>
      <c r="V24" s="111">
        <v>0.49802498813800294</v>
      </c>
      <c r="W24" s="110" t="s">
        <v>2895</v>
      </c>
      <c r="X24" s="114">
        <v>8790340.1999999993</v>
      </c>
      <c r="Y24" s="114">
        <v>8976100</v>
      </c>
      <c r="Z24" s="114">
        <v>3740041.666666667</v>
      </c>
      <c r="AA24" s="114">
        <v>4074850</v>
      </c>
      <c r="AB24" s="114">
        <v>334808.33333333331</v>
      </c>
      <c r="AC24" s="111">
        <v>8.9519947415915588</v>
      </c>
      <c r="AD24" s="110" t="s">
        <v>2895</v>
      </c>
      <c r="AE24" s="114">
        <v>11772681.9</v>
      </c>
      <c r="AF24" s="114">
        <v>11761734.5</v>
      </c>
      <c r="AG24" s="114">
        <v>4900722.708333334</v>
      </c>
      <c r="AH24" s="114">
        <v>4900295</v>
      </c>
      <c r="AI24" s="114">
        <v>-427.70833333333337</v>
      </c>
      <c r="AJ24" s="111">
        <v>-8.7274542713066689E-3</v>
      </c>
      <c r="AK24" s="110" t="s">
        <v>2896</v>
      </c>
      <c r="AL24" s="114">
        <v>7735101</v>
      </c>
      <c r="AM24" s="114">
        <v>8000000</v>
      </c>
      <c r="AN24" s="114">
        <v>3333333.3333333335</v>
      </c>
      <c r="AO24" s="114">
        <v>2978140</v>
      </c>
      <c r="AP24" s="114">
        <v>-355193.33333333337</v>
      </c>
      <c r="AQ24" s="111">
        <v>-10.655799999999999</v>
      </c>
      <c r="AR24" s="110" t="s">
        <v>2896</v>
      </c>
      <c r="AS24" s="114">
        <v>27797935.199999999</v>
      </c>
      <c r="AT24" s="114">
        <v>27016847.800000001</v>
      </c>
      <c r="AU24" s="114">
        <v>11257019.916666668</v>
      </c>
      <c r="AV24" s="114">
        <v>13973750.309999999</v>
      </c>
      <c r="AW24" s="114">
        <v>2716730.3933333331</v>
      </c>
      <c r="AX24" s="111">
        <v>24.133655385214851</v>
      </c>
      <c r="AY24" s="110" t="s">
        <v>2895</v>
      </c>
      <c r="AZ24" s="114">
        <v>11606643</v>
      </c>
      <c r="BA24" s="114">
        <v>11775000</v>
      </c>
      <c r="BB24" s="114">
        <v>4906250</v>
      </c>
      <c r="BC24" s="114">
        <v>4631328.75</v>
      </c>
      <c r="BD24" s="114">
        <v>-274921.25</v>
      </c>
      <c r="BE24" s="111">
        <v>-5.6034904458598733</v>
      </c>
      <c r="BF24" s="110" t="s">
        <v>2896</v>
      </c>
      <c r="BG24" s="114">
        <v>11082742.800000001</v>
      </c>
      <c r="BH24" s="114">
        <v>11222230</v>
      </c>
      <c r="BI24" s="114">
        <v>4675929.166666667</v>
      </c>
      <c r="BJ24" s="114">
        <v>4779537.5</v>
      </c>
      <c r="BK24" s="114">
        <v>103608.33333333333</v>
      </c>
      <c r="BL24" s="111">
        <v>2.2157806425282676</v>
      </c>
      <c r="BM24" s="110" t="s">
        <v>2895</v>
      </c>
      <c r="BN24" s="114">
        <v>13583504.699999999</v>
      </c>
      <c r="BO24" s="114">
        <v>13000000</v>
      </c>
      <c r="BP24" s="114">
        <v>5416666.666666667</v>
      </c>
      <c r="BQ24" s="114">
        <v>5042112.5</v>
      </c>
      <c r="BR24" s="114">
        <v>-374554.16666666669</v>
      </c>
      <c r="BS24" s="111">
        <v>-6.9148461538461534</v>
      </c>
      <c r="BT24" s="110" t="s">
        <v>2896</v>
      </c>
      <c r="BU24" s="114">
        <v>10161759</v>
      </c>
      <c r="BV24" s="114">
        <v>10436500</v>
      </c>
      <c r="BW24" s="114">
        <v>4348541.666666666</v>
      </c>
      <c r="BX24" s="114">
        <v>4318227.5</v>
      </c>
      <c r="BY24" s="114">
        <v>-30314.166666666664</v>
      </c>
      <c r="BZ24" s="111">
        <v>-0.69711110046471525</v>
      </c>
      <c r="CA24" s="110" t="s">
        <v>2896</v>
      </c>
      <c r="CB24" s="114">
        <v>20423468.100000001</v>
      </c>
      <c r="CC24" s="114">
        <v>20490619.25</v>
      </c>
      <c r="CD24" s="114">
        <v>8537758.020833334</v>
      </c>
      <c r="CE24" s="114">
        <v>8371302.5</v>
      </c>
      <c r="CF24" s="114">
        <v>-166455.52083333331</v>
      </c>
      <c r="CG24" s="111">
        <v>-1.9496397113523058</v>
      </c>
      <c r="CH24" s="110" t="s">
        <v>2896</v>
      </c>
      <c r="CI24" s="114">
        <v>6724701</v>
      </c>
      <c r="CJ24" s="114">
        <v>7044000</v>
      </c>
      <c r="CK24" s="114">
        <v>2935000</v>
      </c>
      <c r="CL24" s="114">
        <v>2865063.75</v>
      </c>
      <c r="CM24" s="114">
        <v>-69936.25</v>
      </c>
      <c r="CN24" s="111">
        <v>-2.3828364565587736</v>
      </c>
      <c r="CO24" s="110" t="s">
        <v>2896</v>
      </c>
      <c r="CP24" s="114">
        <v>14087422.199999999</v>
      </c>
      <c r="CQ24" s="114">
        <v>13855900</v>
      </c>
      <c r="CR24" s="114">
        <v>5773291.666666667</v>
      </c>
      <c r="CS24" s="114">
        <v>6303284.25</v>
      </c>
      <c r="CT24" s="114">
        <v>529992.58333333337</v>
      </c>
      <c r="CU24" s="111">
        <v>9.1800763573640118</v>
      </c>
      <c r="CV24" s="110" t="s">
        <v>2895</v>
      </c>
      <c r="CW24" s="114">
        <v>10120696.130000001</v>
      </c>
      <c r="CX24" s="114">
        <v>9846000</v>
      </c>
      <c r="CY24" s="114">
        <v>4102500</v>
      </c>
      <c r="CZ24" s="114">
        <v>4252821</v>
      </c>
      <c r="DA24" s="114">
        <v>150321</v>
      </c>
      <c r="DB24" s="111">
        <v>3.6641316270566726</v>
      </c>
      <c r="DC24" s="110" t="s">
        <v>2895</v>
      </c>
      <c r="DD24" s="114">
        <v>7964430</v>
      </c>
      <c r="DE24" s="114">
        <v>8000000</v>
      </c>
      <c r="DF24" s="114">
        <v>3333333.3333333335</v>
      </c>
      <c r="DG24" s="114">
        <v>3390160</v>
      </c>
      <c r="DH24" s="114">
        <v>56826.666666666664</v>
      </c>
      <c r="DI24" s="111">
        <v>1.7048000000000001</v>
      </c>
      <c r="DJ24" s="110" t="s">
        <v>2895</v>
      </c>
      <c r="DK24" s="15">
        <f t="shared" si="88"/>
        <v>386151861.48000002</v>
      </c>
      <c r="DL24" s="15">
        <f t="shared" si="89"/>
        <v>390461935.55000001</v>
      </c>
      <c r="DM24" s="15">
        <f t="shared" si="85"/>
        <v>174338306.47916663</v>
      </c>
      <c r="DN24" s="15">
        <f t="shared" si="90"/>
        <v>187393451.66</v>
      </c>
      <c r="DO24" s="15">
        <f t="shared" si="86"/>
        <v>13055145.180833369</v>
      </c>
      <c r="DP24" s="15">
        <f t="shared" si="91"/>
        <v>7.488397383505303</v>
      </c>
      <c r="DQ24" s="15" t="str">
        <f t="shared" si="87"/>
        <v>OK</v>
      </c>
    </row>
    <row r="25" spans="1:197" s="25" customFormat="1" ht="15" customHeight="1">
      <c r="A25" s="39" t="s">
        <v>2825</v>
      </c>
      <c r="B25" s="39" t="s">
        <v>2826</v>
      </c>
      <c r="C25" s="114">
        <v>25981787.800000001</v>
      </c>
      <c r="D25" s="114">
        <v>26700000</v>
      </c>
      <c r="E25" s="114">
        <v>11125000</v>
      </c>
      <c r="F25" s="114">
        <v>13200797.15</v>
      </c>
      <c r="G25" s="114">
        <v>2075797.15</v>
      </c>
      <c r="H25" s="111">
        <v>18.658850786516854</v>
      </c>
      <c r="I25" s="110" t="s">
        <v>2895</v>
      </c>
      <c r="J25" s="114">
        <v>10695822.25</v>
      </c>
      <c r="K25" s="114">
        <v>11000000</v>
      </c>
      <c r="L25" s="114">
        <v>4583333.333333333</v>
      </c>
      <c r="M25" s="114">
        <v>4572104.6300000008</v>
      </c>
      <c r="N25" s="114">
        <v>-11228.703333333335</v>
      </c>
      <c r="O25" s="111">
        <v>-0.2449898909090909</v>
      </c>
      <c r="P25" s="110" t="s">
        <v>2896</v>
      </c>
      <c r="Q25" s="114">
        <v>2985079.44</v>
      </c>
      <c r="R25" s="114">
        <v>3123660</v>
      </c>
      <c r="S25" s="114">
        <v>1301525</v>
      </c>
      <c r="T25" s="114">
        <v>1417169.6</v>
      </c>
      <c r="U25" s="114">
        <v>115644.6</v>
      </c>
      <c r="V25" s="111">
        <v>8.8853153032020131</v>
      </c>
      <c r="W25" s="110" t="s">
        <v>2895</v>
      </c>
      <c r="X25" s="114">
        <v>1797525</v>
      </c>
      <c r="Y25" s="114">
        <v>1807200</v>
      </c>
      <c r="Z25" s="114">
        <v>753000</v>
      </c>
      <c r="AA25" s="114">
        <v>744006.4</v>
      </c>
      <c r="AB25" s="114">
        <v>-8993.6</v>
      </c>
      <c r="AC25" s="111">
        <v>-1.1943691899070386</v>
      </c>
      <c r="AD25" s="110" t="s">
        <v>2896</v>
      </c>
      <c r="AE25" s="114">
        <v>2092922.94</v>
      </c>
      <c r="AF25" s="114">
        <v>1999834.25</v>
      </c>
      <c r="AG25" s="114">
        <v>833264.27083333337</v>
      </c>
      <c r="AH25" s="114">
        <v>498995.66000000003</v>
      </c>
      <c r="AI25" s="114">
        <v>-334268.61083333334</v>
      </c>
      <c r="AJ25" s="111">
        <v>-40.115557876859043</v>
      </c>
      <c r="AK25" s="110" t="s">
        <v>2896</v>
      </c>
      <c r="AL25" s="114">
        <v>1442931.84</v>
      </c>
      <c r="AM25" s="114">
        <v>1500000</v>
      </c>
      <c r="AN25" s="114">
        <v>625000</v>
      </c>
      <c r="AO25" s="114">
        <v>626132.5</v>
      </c>
      <c r="AP25" s="114">
        <v>1132.5</v>
      </c>
      <c r="AQ25" s="111">
        <v>0.1812</v>
      </c>
      <c r="AR25" s="110" t="s">
        <v>2895</v>
      </c>
      <c r="AS25" s="114">
        <v>4212024.8099999996</v>
      </c>
      <c r="AT25" s="114">
        <v>4616749.8</v>
      </c>
      <c r="AU25" s="114">
        <v>1923645.75</v>
      </c>
      <c r="AV25" s="114">
        <v>1704489.5</v>
      </c>
      <c r="AW25" s="114">
        <v>-219156.25</v>
      </c>
      <c r="AX25" s="111">
        <v>-11.392755136958039</v>
      </c>
      <c r="AY25" s="110" t="s">
        <v>2896</v>
      </c>
      <c r="AZ25" s="114">
        <v>2101126.3199999998</v>
      </c>
      <c r="BA25" s="114">
        <v>2175500</v>
      </c>
      <c r="BB25" s="114">
        <v>906458.33333333337</v>
      </c>
      <c r="BC25" s="114">
        <v>770164.9</v>
      </c>
      <c r="BD25" s="114">
        <v>-136293.43333333332</v>
      </c>
      <c r="BE25" s="111">
        <v>-15.035818892208686</v>
      </c>
      <c r="BF25" s="110" t="s">
        <v>2896</v>
      </c>
      <c r="BG25" s="114">
        <v>1602602.4</v>
      </c>
      <c r="BH25" s="114">
        <v>1816875</v>
      </c>
      <c r="BI25" s="114">
        <v>757031.25</v>
      </c>
      <c r="BJ25" s="114">
        <v>697590</v>
      </c>
      <c r="BK25" s="114">
        <v>-59441.25</v>
      </c>
      <c r="BL25" s="111">
        <v>-7.8518885448916409</v>
      </c>
      <c r="BM25" s="110" t="s">
        <v>2896</v>
      </c>
      <c r="BN25" s="114">
        <v>2011378.23</v>
      </c>
      <c r="BO25" s="114">
        <v>2000000</v>
      </c>
      <c r="BP25" s="114">
        <v>833333.33333333337</v>
      </c>
      <c r="BQ25" s="114">
        <v>878621.20000000007</v>
      </c>
      <c r="BR25" s="114">
        <v>45287.866666666669</v>
      </c>
      <c r="BS25" s="111">
        <v>5.4345439999999998</v>
      </c>
      <c r="BT25" s="110" t="s">
        <v>2895</v>
      </c>
      <c r="BU25" s="114">
        <v>2199115.86</v>
      </c>
      <c r="BV25" s="114">
        <v>3179687</v>
      </c>
      <c r="BW25" s="114">
        <v>1324869.5833333333</v>
      </c>
      <c r="BX25" s="114">
        <v>1069964.8800000001</v>
      </c>
      <c r="BY25" s="114">
        <v>-254904.70333333334</v>
      </c>
      <c r="BZ25" s="111">
        <v>-19.239984564518455</v>
      </c>
      <c r="CA25" s="110" t="s">
        <v>2896</v>
      </c>
      <c r="CB25" s="114">
        <v>2928430.47</v>
      </c>
      <c r="CC25" s="114">
        <v>2953751.74</v>
      </c>
      <c r="CD25" s="114">
        <v>1230729.8916666666</v>
      </c>
      <c r="CE25" s="114">
        <v>1422781.54</v>
      </c>
      <c r="CF25" s="114">
        <v>192051.64833333335</v>
      </c>
      <c r="CG25" s="111">
        <v>15.604695200281117</v>
      </c>
      <c r="CH25" s="110" t="s">
        <v>2895</v>
      </c>
      <c r="CI25" s="114">
        <v>1195710.24</v>
      </c>
      <c r="CJ25" s="114">
        <v>1257000</v>
      </c>
      <c r="CK25" s="114">
        <v>523750</v>
      </c>
      <c r="CL25" s="114">
        <v>620104</v>
      </c>
      <c r="CM25" s="114">
        <v>96354</v>
      </c>
      <c r="CN25" s="111">
        <v>18.396945107398569</v>
      </c>
      <c r="CO25" s="110" t="s">
        <v>2895</v>
      </c>
      <c r="CP25" s="114">
        <v>2447923.12</v>
      </c>
      <c r="CQ25" s="114">
        <v>2378465</v>
      </c>
      <c r="CR25" s="114">
        <v>991027.08333333349</v>
      </c>
      <c r="CS25" s="114">
        <v>1114113.8</v>
      </c>
      <c r="CT25" s="114">
        <v>123086.71666666666</v>
      </c>
      <c r="CU25" s="111">
        <v>12.420116335535733</v>
      </c>
      <c r="CV25" s="110" t="s">
        <v>2895</v>
      </c>
      <c r="CW25" s="114">
        <v>1256536.3999999999</v>
      </c>
      <c r="CX25" s="114">
        <v>1173000</v>
      </c>
      <c r="CY25" s="114">
        <v>488750</v>
      </c>
      <c r="CZ25" s="114">
        <v>441359.5</v>
      </c>
      <c r="DA25" s="114">
        <v>-47390.5</v>
      </c>
      <c r="DB25" s="111">
        <v>-9.6962659846547314</v>
      </c>
      <c r="DC25" s="110" t="s">
        <v>2896</v>
      </c>
      <c r="DD25" s="114">
        <v>1625901.8</v>
      </c>
      <c r="DE25" s="114">
        <v>1250000</v>
      </c>
      <c r="DF25" s="114">
        <v>520833.33333333343</v>
      </c>
      <c r="DG25" s="114">
        <v>561910.18999999994</v>
      </c>
      <c r="DH25" s="114">
        <v>41076.856666666674</v>
      </c>
      <c r="DI25" s="111">
        <v>7.8867564799999998</v>
      </c>
      <c r="DJ25" s="110" t="s">
        <v>2895</v>
      </c>
      <c r="DK25" s="15">
        <f t="shared" si="88"/>
        <v>121958103.01000001</v>
      </c>
      <c r="DL25" s="15">
        <f t="shared" si="89"/>
        <v>118431722.78999999</v>
      </c>
      <c r="DM25" s="15">
        <f t="shared" si="85"/>
        <v>28721551.16249999</v>
      </c>
      <c r="DN25" s="15">
        <f t="shared" si="90"/>
        <v>30340305.449999999</v>
      </c>
      <c r="DO25" s="15">
        <f t="shared" si="86"/>
        <v>1618754.2875000089</v>
      </c>
      <c r="DP25" s="15">
        <f t="shared" si="91"/>
        <v>5.6360266837312034</v>
      </c>
      <c r="DQ25" s="15" t="str">
        <f t="shared" si="87"/>
        <v>OK</v>
      </c>
    </row>
    <row r="26" spans="1:197" s="25" customFormat="1" ht="15" customHeight="1">
      <c r="A26" s="39" t="s">
        <v>2827</v>
      </c>
      <c r="B26" s="39" t="s">
        <v>2828</v>
      </c>
      <c r="C26" s="114">
        <v>91748649.349999994</v>
      </c>
      <c r="D26" s="114">
        <v>103511553</v>
      </c>
      <c r="E26" s="114">
        <v>43129813.75</v>
      </c>
      <c r="F26" s="114">
        <v>45883731.329999998</v>
      </c>
      <c r="G26" s="114">
        <v>2753917.58</v>
      </c>
      <c r="H26" s="111">
        <v>6.3851831031846276</v>
      </c>
      <c r="I26" s="110" t="s">
        <v>2895</v>
      </c>
      <c r="J26" s="114">
        <v>33266974.329999998</v>
      </c>
      <c r="K26" s="114">
        <v>31500000</v>
      </c>
      <c r="L26" s="114">
        <v>13125000</v>
      </c>
      <c r="M26" s="114">
        <v>12177197.119999999</v>
      </c>
      <c r="N26" s="114">
        <v>-947802.88</v>
      </c>
      <c r="O26" s="111">
        <v>-7.2213552761904767</v>
      </c>
      <c r="P26" s="110" t="s">
        <v>2896</v>
      </c>
      <c r="Q26" s="114">
        <v>2374778.4700000002</v>
      </c>
      <c r="R26" s="114">
        <v>2851430</v>
      </c>
      <c r="S26" s="114">
        <v>1188095.8333333333</v>
      </c>
      <c r="T26" s="114">
        <v>1242442.3799999999</v>
      </c>
      <c r="U26" s="114">
        <v>54346.546666666662</v>
      </c>
      <c r="V26" s="111">
        <v>4.5742561451622521</v>
      </c>
      <c r="W26" s="110" t="s">
        <v>2895</v>
      </c>
      <c r="X26" s="114">
        <v>2285146.0099999998</v>
      </c>
      <c r="Y26" s="114">
        <v>1940000</v>
      </c>
      <c r="Z26" s="114">
        <v>808333.33333333337</v>
      </c>
      <c r="AA26" s="114">
        <v>888218.88</v>
      </c>
      <c r="AB26" s="114">
        <v>79885.546666666662</v>
      </c>
      <c r="AC26" s="111">
        <v>9.8827480412371127</v>
      </c>
      <c r="AD26" s="110" t="s">
        <v>2895</v>
      </c>
      <c r="AE26" s="114">
        <v>4964396.5199999996</v>
      </c>
      <c r="AF26" s="114">
        <v>4838242.55</v>
      </c>
      <c r="AG26" s="114">
        <v>2015934.3958333333</v>
      </c>
      <c r="AH26" s="114">
        <v>2350417.84</v>
      </c>
      <c r="AI26" s="114">
        <v>334483.44416666665</v>
      </c>
      <c r="AJ26" s="111">
        <v>16.591980614944575</v>
      </c>
      <c r="AK26" s="110" t="s">
        <v>2895</v>
      </c>
      <c r="AL26" s="114">
        <v>1940874.99</v>
      </c>
      <c r="AM26" s="114">
        <v>3400000</v>
      </c>
      <c r="AN26" s="114">
        <v>1416666.6666666667</v>
      </c>
      <c r="AO26" s="114">
        <v>813386.28</v>
      </c>
      <c r="AP26" s="114">
        <v>-603280.3866666666</v>
      </c>
      <c r="AQ26" s="111">
        <v>-42.584497882352935</v>
      </c>
      <c r="AR26" s="110" t="s">
        <v>2896</v>
      </c>
      <c r="AS26" s="114">
        <v>6640021.0099999998</v>
      </c>
      <c r="AT26" s="114">
        <v>7605320.7199999997</v>
      </c>
      <c r="AU26" s="114">
        <v>3168883.6333333333</v>
      </c>
      <c r="AV26" s="114">
        <v>3716081.8499999996</v>
      </c>
      <c r="AW26" s="114">
        <v>547198.21666666667</v>
      </c>
      <c r="AX26" s="111">
        <v>17.267854550123428</v>
      </c>
      <c r="AY26" s="110" t="s">
        <v>2895</v>
      </c>
      <c r="AZ26" s="114">
        <v>2968245.24</v>
      </c>
      <c r="BA26" s="114">
        <v>2936700</v>
      </c>
      <c r="BB26" s="114">
        <v>1223625</v>
      </c>
      <c r="BC26" s="114">
        <v>1076762.73</v>
      </c>
      <c r="BD26" s="114">
        <v>-146862.26999999999</v>
      </c>
      <c r="BE26" s="111">
        <v>-12.002228623965676</v>
      </c>
      <c r="BF26" s="110" t="s">
        <v>2896</v>
      </c>
      <c r="BG26" s="114">
        <v>4563707.75</v>
      </c>
      <c r="BH26" s="114">
        <v>5350975</v>
      </c>
      <c r="BI26" s="114">
        <v>2229572.9166666665</v>
      </c>
      <c r="BJ26" s="114">
        <v>2248749.5700000003</v>
      </c>
      <c r="BK26" s="114">
        <v>19176.653333333335</v>
      </c>
      <c r="BL26" s="111">
        <v>0.8601043361256594</v>
      </c>
      <c r="BM26" s="110" t="s">
        <v>2895</v>
      </c>
      <c r="BN26" s="114">
        <v>2032140.2</v>
      </c>
      <c r="BO26" s="114">
        <v>2000000</v>
      </c>
      <c r="BP26" s="114">
        <v>833333.33333333337</v>
      </c>
      <c r="BQ26" s="114">
        <v>1189186.94</v>
      </c>
      <c r="BR26" s="114">
        <v>355853.60666666663</v>
      </c>
      <c r="BS26" s="111">
        <v>42.702432800000004</v>
      </c>
      <c r="BT26" s="110" t="s">
        <v>2895</v>
      </c>
      <c r="BU26" s="114">
        <v>3848163.17</v>
      </c>
      <c r="BV26" s="114">
        <v>5560280</v>
      </c>
      <c r="BW26" s="114">
        <v>2316783.333333333</v>
      </c>
      <c r="BX26" s="114">
        <v>2151063.94</v>
      </c>
      <c r="BY26" s="114">
        <v>-165719.39333333334</v>
      </c>
      <c r="BZ26" s="111">
        <v>-7.1529948851496696</v>
      </c>
      <c r="CA26" s="110" t="s">
        <v>2896</v>
      </c>
      <c r="CB26" s="114">
        <v>7320208.2400000002</v>
      </c>
      <c r="CC26" s="114">
        <v>7054160.7699999996</v>
      </c>
      <c r="CD26" s="114">
        <v>2939233.6541666663</v>
      </c>
      <c r="CE26" s="114">
        <v>2737565.5700000003</v>
      </c>
      <c r="CF26" s="114">
        <v>-201668.08416666667</v>
      </c>
      <c r="CG26" s="111">
        <v>-6.8612471104766151</v>
      </c>
      <c r="CH26" s="110" t="s">
        <v>2896</v>
      </c>
      <c r="CI26" s="114">
        <v>2489790.86</v>
      </c>
      <c r="CJ26" s="114">
        <v>3113300</v>
      </c>
      <c r="CK26" s="114">
        <v>1297208.3333333333</v>
      </c>
      <c r="CL26" s="114">
        <v>1277364.42</v>
      </c>
      <c r="CM26" s="114">
        <v>-19843.913333333334</v>
      </c>
      <c r="CN26" s="111">
        <v>-1.5297398901487169</v>
      </c>
      <c r="CO26" s="110" t="s">
        <v>2896</v>
      </c>
      <c r="CP26" s="114">
        <v>4446817.38</v>
      </c>
      <c r="CQ26" s="114">
        <v>4493276.82</v>
      </c>
      <c r="CR26" s="114">
        <v>1872198.675</v>
      </c>
      <c r="CS26" s="114">
        <v>2021617.38</v>
      </c>
      <c r="CT26" s="114">
        <v>149418.70499999999</v>
      </c>
      <c r="CU26" s="111">
        <v>7.9809214158321096</v>
      </c>
      <c r="CV26" s="110" t="s">
        <v>2895</v>
      </c>
      <c r="CW26" s="114">
        <v>2964391.77</v>
      </c>
      <c r="CX26" s="114">
        <v>2205300</v>
      </c>
      <c r="CY26" s="114">
        <v>918875</v>
      </c>
      <c r="CZ26" s="114">
        <v>928175.8</v>
      </c>
      <c r="DA26" s="114">
        <v>9300.7999999999993</v>
      </c>
      <c r="DB26" s="111">
        <v>1.0121942592844511</v>
      </c>
      <c r="DC26" s="110" t="s">
        <v>2895</v>
      </c>
      <c r="DD26" s="114">
        <v>3104535.59</v>
      </c>
      <c r="DE26" s="114">
        <v>2900000</v>
      </c>
      <c r="DF26" s="114">
        <v>1208333.3333333333</v>
      </c>
      <c r="DG26" s="114">
        <v>1030025.7</v>
      </c>
      <c r="DH26" s="114">
        <v>-178307.63333333336</v>
      </c>
      <c r="DI26" s="111">
        <v>-14.756493793103449</v>
      </c>
      <c r="DJ26" s="110" t="s">
        <v>2896</v>
      </c>
      <c r="DK26" s="15">
        <f t="shared" si="88"/>
        <v>154387688.80000001</v>
      </c>
      <c r="DL26" s="15">
        <f t="shared" si="89"/>
        <v>170760538.86000001</v>
      </c>
      <c r="DM26" s="15">
        <f t="shared" si="85"/>
        <v>79691891.191666648</v>
      </c>
      <c r="DN26" s="15">
        <f t="shared" si="90"/>
        <v>81731987.729999974</v>
      </c>
      <c r="DO26" s="15">
        <f t="shared" si="86"/>
        <v>2040096.5383333266</v>
      </c>
      <c r="DP26" s="15">
        <f t="shared" si="91"/>
        <v>2.5599800780567481</v>
      </c>
      <c r="DQ26" s="15" t="str">
        <f t="shared" si="87"/>
        <v>OK</v>
      </c>
    </row>
    <row r="27" spans="1:197" s="25" customFormat="1" ht="15" customHeight="1">
      <c r="A27" s="39" t="s">
        <v>2829</v>
      </c>
      <c r="B27" s="39" t="s">
        <v>2830</v>
      </c>
      <c r="C27" s="114">
        <v>33270044.609999999</v>
      </c>
      <c r="D27" s="114">
        <v>40000000</v>
      </c>
      <c r="E27" s="114">
        <v>16666666.666666666</v>
      </c>
      <c r="F27" s="114">
        <v>10540624.969999999</v>
      </c>
      <c r="G27" s="114">
        <v>-6126041.6966666663</v>
      </c>
      <c r="H27" s="111">
        <v>-36.756250180000002</v>
      </c>
      <c r="I27" s="110" t="s">
        <v>2896</v>
      </c>
      <c r="J27" s="114">
        <v>16747708.59</v>
      </c>
      <c r="K27" s="114">
        <v>15000000</v>
      </c>
      <c r="L27" s="114">
        <v>6250000</v>
      </c>
      <c r="M27" s="114">
        <v>7269057.4699999997</v>
      </c>
      <c r="N27" s="114">
        <v>1019057.47</v>
      </c>
      <c r="O27" s="111">
        <v>16.304919519999999</v>
      </c>
      <c r="P27" s="110" t="s">
        <v>2895</v>
      </c>
      <c r="Q27" s="114">
        <v>2878436.05</v>
      </c>
      <c r="R27" s="114">
        <v>2750560</v>
      </c>
      <c r="S27" s="114">
        <v>1146066.6666666667</v>
      </c>
      <c r="T27" s="114">
        <v>1105721.3700000001</v>
      </c>
      <c r="U27" s="114">
        <v>-40345.296666666669</v>
      </c>
      <c r="V27" s="111">
        <v>-3.5203272060962134</v>
      </c>
      <c r="W27" s="110" t="s">
        <v>2896</v>
      </c>
      <c r="X27" s="114">
        <v>2258560.3199999998</v>
      </c>
      <c r="Y27" s="114">
        <v>3098000</v>
      </c>
      <c r="Z27" s="114">
        <v>1290833.3333333333</v>
      </c>
      <c r="AA27" s="114">
        <v>773247.34000000008</v>
      </c>
      <c r="AB27" s="114">
        <v>-517585.99333333329</v>
      </c>
      <c r="AC27" s="111">
        <v>-40.097042737249836</v>
      </c>
      <c r="AD27" s="110" t="s">
        <v>2896</v>
      </c>
      <c r="AE27" s="114">
        <v>1706707.98</v>
      </c>
      <c r="AF27" s="114">
        <v>1570048.5</v>
      </c>
      <c r="AG27" s="114">
        <v>654186.875</v>
      </c>
      <c r="AH27" s="114">
        <v>784621.28999999992</v>
      </c>
      <c r="AI27" s="114">
        <v>130434.41499999999</v>
      </c>
      <c r="AJ27" s="111">
        <v>19.938402921947954</v>
      </c>
      <c r="AK27" s="110" t="s">
        <v>2895</v>
      </c>
      <c r="AL27" s="114">
        <v>1714012.56</v>
      </c>
      <c r="AM27" s="114">
        <v>1700000</v>
      </c>
      <c r="AN27" s="114">
        <v>708333.33333333337</v>
      </c>
      <c r="AO27" s="114">
        <v>579365.35</v>
      </c>
      <c r="AP27" s="114">
        <v>-128967.98333333335</v>
      </c>
      <c r="AQ27" s="111">
        <v>-18.207244705882353</v>
      </c>
      <c r="AR27" s="110" t="s">
        <v>2896</v>
      </c>
      <c r="AS27" s="114">
        <v>6500528.1100000003</v>
      </c>
      <c r="AT27" s="114">
        <v>6796017.0599999996</v>
      </c>
      <c r="AU27" s="114">
        <v>2831673.7749999999</v>
      </c>
      <c r="AV27" s="114">
        <v>2715220.71</v>
      </c>
      <c r="AW27" s="114">
        <v>-116453.065</v>
      </c>
      <c r="AX27" s="111">
        <v>-4.112516986530343</v>
      </c>
      <c r="AY27" s="110" t="s">
        <v>2896</v>
      </c>
      <c r="AZ27" s="114">
        <v>2119118.41</v>
      </c>
      <c r="BA27" s="114">
        <v>2123000</v>
      </c>
      <c r="BB27" s="114">
        <v>884583.33333333337</v>
      </c>
      <c r="BC27" s="114">
        <v>826815.99</v>
      </c>
      <c r="BD27" s="114">
        <v>-57767.343333333338</v>
      </c>
      <c r="BE27" s="111">
        <v>-6.5304580310880826</v>
      </c>
      <c r="BF27" s="110" t="s">
        <v>2896</v>
      </c>
      <c r="BG27" s="114">
        <v>2402334.64</v>
      </c>
      <c r="BH27" s="114">
        <v>2351916</v>
      </c>
      <c r="BI27" s="114">
        <v>979965</v>
      </c>
      <c r="BJ27" s="114">
        <v>875857.04999999993</v>
      </c>
      <c r="BK27" s="114">
        <v>-104107.95</v>
      </c>
      <c r="BL27" s="111">
        <v>-10.62363961978234</v>
      </c>
      <c r="BM27" s="110" t="s">
        <v>2896</v>
      </c>
      <c r="BN27" s="114">
        <v>2691748.94</v>
      </c>
      <c r="BO27" s="114">
        <v>2500000</v>
      </c>
      <c r="BP27" s="114">
        <v>1041666.6666666666</v>
      </c>
      <c r="BQ27" s="114">
        <v>1009403.3300000001</v>
      </c>
      <c r="BR27" s="114">
        <v>-32263.336666666666</v>
      </c>
      <c r="BS27" s="111">
        <v>-3.0972803199999999</v>
      </c>
      <c r="BT27" s="110" t="s">
        <v>2896</v>
      </c>
      <c r="BU27" s="114">
        <v>1946380.52</v>
      </c>
      <c r="BV27" s="114">
        <v>1935000</v>
      </c>
      <c r="BW27" s="114">
        <v>806250</v>
      </c>
      <c r="BX27" s="114">
        <v>750333.25</v>
      </c>
      <c r="BY27" s="114">
        <v>-55916.75</v>
      </c>
      <c r="BZ27" s="111">
        <v>-6.9354108527131793</v>
      </c>
      <c r="CA27" s="110" t="s">
        <v>2896</v>
      </c>
      <c r="CB27" s="114">
        <v>4090187.42</v>
      </c>
      <c r="CC27" s="114">
        <v>4062260.7</v>
      </c>
      <c r="CD27" s="114">
        <v>1692608.625</v>
      </c>
      <c r="CE27" s="114">
        <v>1566480.64</v>
      </c>
      <c r="CF27" s="114">
        <v>-126127.985</v>
      </c>
      <c r="CG27" s="111">
        <v>-7.4516922067557116</v>
      </c>
      <c r="CH27" s="110" t="s">
        <v>2896</v>
      </c>
      <c r="CI27" s="114">
        <v>1268813.51</v>
      </c>
      <c r="CJ27" s="114">
        <v>1264800</v>
      </c>
      <c r="CK27" s="114">
        <v>527000</v>
      </c>
      <c r="CL27" s="114">
        <v>469435.79</v>
      </c>
      <c r="CM27" s="114">
        <v>-57564.21</v>
      </c>
      <c r="CN27" s="111">
        <v>-10.923</v>
      </c>
      <c r="CO27" s="110" t="s">
        <v>2896</v>
      </c>
      <c r="CP27" s="114">
        <v>2791665.72</v>
      </c>
      <c r="CQ27" s="114">
        <v>2759820</v>
      </c>
      <c r="CR27" s="114">
        <v>1149925</v>
      </c>
      <c r="CS27" s="114">
        <v>1091221.1800000002</v>
      </c>
      <c r="CT27" s="114">
        <v>-58703.82</v>
      </c>
      <c r="CU27" s="111">
        <v>-5.1050129356262364</v>
      </c>
      <c r="CV27" s="110" t="s">
        <v>2896</v>
      </c>
      <c r="CW27" s="114">
        <v>1740659.57</v>
      </c>
      <c r="CX27" s="114">
        <v>1700000</v>
      </c>
      <c r="CY27" s="114">
        <v>708333.33333333337</v>
      </c>
      <c r="CZ27" s="114">
        <v>677635.46000000008</v>
      </c>
      <c r="DA27" s="114">
        <v>-30697.873333333333</v>
      </c>
      <c r="DB27" s="111">
        <v>-4.3338174117647057</v>
      </c>
      <c r="DC27" s="110" t="s">
        <v>2896</v>
      </c>
      <c r="DD27" s="114">
        <v>1578691.3</v>
      </c>
      <c r="DE27" s="114">
        <v>1600000</v>
      </c>
      <c r="DF27" s="114">
        <v>666666.66666666674</v>
      </c>
      <c r="DG27" s="114">
        <v>592756.35</v>
      </c>
      <c r="DH27" s="114">
        <v>-73910.31666666668</v>
      </c>
      <c r="DI27" s="111">
        <v>-11.0865475</v>
      </c>
      <c r="DJ27" s="110" t="s">
        <v>2896</v>
      </c>
      <c r="DK27" s="15">
        <f t="shared" si="88"/>
        <v>102224863.98999998</v>
      </c>
      <c r="DL27" s="15">
        <f t="shared" si="89"/>
        <v>107711422.26000001</v>
      </c>
      <c r="DM27" s="15">
        <f t="shared" si="85"/>
        <v>38004759.274999991</v>
      </c>
      <c r="DN27" s="15">
        <f t="shared" si="90"/>
        <v>31627797.539999999</v>
      </c>
      <c r="DO27" s="15">
        <f t="shared" si="86"/>
        <v>-6376961.734999992</v>
      </c>
      <c r="DP27" s="15">
        <f t="shared" si="91"/>
        <v>-16.77937673241582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14">
        <v>36404131.869999997</v>
      </c>
      <c r="D28" s="114">
        <v>29905886.140000001</v>
      </c>
      <c r="E28" s="114">
        <v>12460785.891666666</v>
      </c>
      <c r="F28" s="114">
        <v>18740795.850000001</v>
      </c>
      <c r="G28" s="114">
        <v>6280009.958333333</v>
      </c>
      <c r="H28" s="111">
        <v>50.398185258388729</v>
      </c>
      <c r="I28" s="110" t="s">
        <v>2895</v>
      </c>
      <c r="J28" s="114">
        <v>9693544.0899999999</v>
      </c>
      <c r="K28" s="114">
        <v>12000000</v>
      </c>
      <c r="L28" s="114">
        <v>5000000</v>
      </c>
      <c r="M28" s="114">
        <v>4413678.78</v>
      </c>
      <c r="N28" s="114">
        <v>-586321.22</v>
      </c>
      <c r="O28" s="111">
        <v>-11.726424400000001</v>
      </c>
      <c r="P28" s="110" t="s">
        <v>2896</v>
      </c>
      <c r="Q28" s="114">
        <v>2411525.46</v>
      </c>
      <c r="R28" s="114">
        <v>2510500</v>
      </c>
      <c r="S28" s="114">
        <v>1046041.6666666666</v>
      </c>
      <c r="T28" s="114">
        <v>873421.87999999989</v>
      </c>
      <c r="U28" s="114">
        <v>-172619.78666666668</v>
      </c>
      <c r="V28" s="111">
        <v>-16.502190320653256</v>
      </c>
      <c r="W28" s="110" t="s">
        <v>2896</v>
      </c>
      <c r="X28" s="114">
        <v>1943672.35</v>
      </c>
      <c r="Y28" s="114">
        <v>2385000</v>
      </c>
      <c r="Z28" s="114">
        <v>993750</v>
      </c>
      <c r="AA28" s="114">
        <v>836211.02</v>
      </c>
      <c r="AB28" s="114">
        <v>-157538.98000000001</v>
      </c>
      <c r="AC28" s="111">
        <v>-15.852979119496855</v>
      </c>
      <c r="AD28" s="110" t="s">
        <v>2896</v>
      </c>
      <c r="AE28" s="114">
        <v>2316821.33</v>
      </c>
      <c r="AF28" s="114">
        <v>2406313.2000000002</v>
      </c>
      <c r="AG28" s="114">
        <v>1002630.5</v>
      </c>
      <c r="AH28" s="114">
        <v>652501.24</v>
      </c>
      <c r="AI28" s="114">
        <v>-350129.26</v>
      </c>
      <c r="AJ28" s="111">
        <v>-34.921066135530488</v>
      </c>
      <c r="AK28" s="110" t="s">
        <v>2896</v>
      </c>
      <c r="AL28" s="114">
        <v>709774.8</v>
      </c>
      <c r="AM28" s="114">
        <v>1705495</v>
      </c>
      <c r="AN28" s="114">
        <v>710622.91666666674</v>
      </c>
      <c r="AO28" s="114">
        <v>496611.48</v>
      </c>
      <c r="AP28" s="114">
        <v>-214011.43666666668</v>
      </c>
      <c r="AQ28" s="111">
        <v>-30.116033644191273</v>
      </c>
      <c r="AR28" s="110" t="s">
        <v>2896</v>
      </c>
      <c r="AS28" s="114">
        <v>5742201.0800000001</v>
      </c>
      <c r="AT28" s="114">
        <v>5684498.4000000004</v>
      </c>
      <c r="AU28" s="114">
        <v>2368541</v>
      </c>
      <c r="AV28" s="114">
        <v>2964901.31</v>
      </c>
      <c r="AW28" s="114">
        <v>596360.31000000006</v>
      </c>
      <c r="AX28" s="111">
        <v>25.178382388145277</v>
      </c>
      <c r="AY28" s="110" t="s">
        <v>2895</v>
      </c>
      <c r="AZ28" s="114">
        <v>3176814.46</v>
      </c>
      <c r="BA28" s="114">
        <v>2811000</v>
      </c>
      <c r="BB28" s="114">
        <v>1171250</v>
      </c>
      <c r="BC28" s="114">
        <v>1219210.9300000002</v>
      </c>
      <c r="BD28" s="114">
        <v>47960.93</v>
      </c>
      <c r="BE28" s="111">
        <v>4.0948499466382069</v>
      </c>
      <c r="BF28" s="110" t="s">
        <v>2895</v>
      </c>
      <c r="BG28" s="114">
        <v>2271797.86</v>
      </c>
      <c r="BH28" s="114">
        <v>2469361.19</v>
      </c>
      <c r="BI28" s="114">
        <v>1028900.4958333332</v>
      </c>
      <c r="BJ28" s="114">
        <v>948801.06</v>
      </c>
      <c r="BK28" s="114">
        <v>-80099.435833333337</v>
      </c>
      <c r="BL28" s="111">
        <v>-7.7849545371691864</v>
      </c>
      <c r="BM28" s="110" t="s">
        <v>2896</v>
      </c>
      <c r="BN28" s="114">
        <v>1591636.28</v>
      </c>
      <c r="BO28" s="114">
        <v>3500000</v>
      </c>
      <c r="BP28" s="114">
        <v>1458333.3333333335</v>
      </c>
      <c r="BQ28" s="114">
        <v>648613.69999999995</v>
      </c>
      <c r="BR28" s="114">
        <v>-809719.6333333333</v>
      </c>
      <c r="BS28" s="111">
        <v>-55.523631999999999</v>
      </c>
      <c r="BT28" s="110" t="s">
        <v>2896</v>
      </c>
      <c r="BU28" s="114">
        <v>3114890.86</v>
      </c>
      <c r="BV28" s="114">
        <v>3501500</v>
      </c>
      <c r="BW28" s="114">
        <v>1458958.3333333333</v>
      </c>
      <c r="BX28" s="114">
        <v>1390201.76</v>
      </c>
      <c r="BY28" s="114">
        <v>-68756.573333333334</v>
      </c>
      <c r="BZ28" s="111">
        <v>-4.712716721405112</v>
      </c>
      <c r="CA28" s="110" t="s">
        <v>2896</v>
      </c>
      <c r="CB28" s="114">
        <v>4816186.22</v>
      </c>
      <c r="CC28" s="114">
        <v>4758028.3899999997</v>
      </c>
      <c r="CD28" s="114">
        <v>1982511.8291666666</v>
      </c>
      <c r="CE28" s="114">
        <v>1608540.88</v>
      </c>
      <c r="CF28" s="114">
        <v>-373970.94916666666</v>
      </c>
      <c r="CG28" s="111">
        <v>-18.863491438730147</v>
      </c>
      <c r="CH28" s="110" t="s">
        <v>2896</v>
      </c>
      <c r="CI28" s="114">
        <v>1077953.1599999999</v>
      </c>
      <c r="CJ28" s="114">
        <v>1926000</v>
      </c>
      <c r="CK28" s="114">
        <v>802500</v>
      </c>
      <c r="CL28" s="114">
        <v>461748.17</v>
      </c>
      <c r="CM28" s="114">
        <v>-340751.83</v>
      </c>
      <c r="CN28" s="111">
        <v>-42.461287227414324</v>
      </c>
      <c r="CO28" s="110" t="s">
        <v>2896</v>
      </c>
      <c r="CP28" s="114">
        <v>2745750.51</v>
      </c>
      <c r="CQ28" s="114">
        <v>3145000</v>
      </c>
      <c r="CR28" s="114">
        <v>1310416.6666666667</v>
      </c>
      <c r="CS28" s="114">
        <v>1385804.16</v>
      </c>
      <c r="CT28" s="114">
        <v>75387.493333333332</v>
      </c>
      <c r="CU28" s="111">
        <v>5.7529406677265502</v>
      </c>
      <c r="CV28" s="110" t="s">
        <v>2895</v>
      </c>
      <c r="CW28" s="114">
        <v>2624409.65</v>
      </c>
      <c r="CX28" s="114">
        <v>1665000</v>
      </c>
      <c r="CY28" s="114">
        <v>693750</v>
      </c>
      <c r="CZ28" s="114">
        <v>947491.69</v>
      </c>
      <c r="DA28" s="114">
        <v>253741.69</v>
      </c>
      <c r="DB28" s="111">
        <v>36.575378738738735</v>
      </c>
      <c r="DC28" s="110" t="s">
        <v>2895</v>
      </c>
      <c r="DD28" s="114">
        <v>1497318.27</v>
      </c>
      <c r="DE28" s="114">
        <v>1550000</v>
      </c>
      <c r="DF28" s="114">
        <v>645833.33333333337</v>
      </c>
      <c r="DG28" s="114">
        <v>590681.28</v>
      </c>
      <c r="DH28" s="114">
        <v>-55152.053333333337</v>
      </c>
      <c r="DI28" s="111">
        <v>-8.5396727741935479</v>
      </c>
      <c r="DJ28" s="110" t="s">
        <v>2896</v>
      </c>
      <c r="DK28" s="15">
        <f t="shared" si="88"/>
        <v>89192592.749999985</v>
      </c>
      <c r="DL28" s="15">
        <f t="shared" si="89"/>
        <v>84923582.320000008</v>
      </c>
      <c r="DM28" s="15">
        <f t="shared" si="85"/>
        <v>34134825.966666669</v>
      </c>
      <c r="DN28" s="15">
        <f t="shared" si="90"/>
        <v>38179215.189999998</v>
      </c>
      <c r="DO28" s="15">
        <f t="shared" si="86"/>
        <v>4044389.223333329</v>
      </c>
      <c r="DP28" s="15">
        <f t="shared" si="91"/>
        <v>11.848278433535167</v>
      </c>
      <c r="DQ28" s="15" t="str">
        <f t="shared" si="87"/>
        <v>OK</v>
      </c>
    </row>
    <row r="29" spans="1:197" s="25" customFormat="1" ht="15" customHeight="1">
      <c r="A29" s="39" t="s">
        <v>2833</v>
      </c>
      <c r="B29" s="39" t="s">
        <v>2834</v>
      </c>
      <c r="C29" s="114">
        <v>103138728.59999999</v>
      </c>
      <c r="D29" s="114">
        <v>118694000</v>
      </c>
      <c r="E29" s="114">
        <v>49455833.333333328</v>
      </c>
      <c r="F29" s="114">
        <v>42974470.25</v>
      </c>
      <c r="G29" s="114">
        <v>-6481363.083333334</v>
      </c>
      <c r="H29" s="111">
        <v>-13.105356125836183</v>
      </c>
      <c r="I29" s="110" t="s">
        <v>2896</v>
      </c>
      <c r="J29" s="114">
        <v>45044072.979999997</v>
      </c>
      <c r="K29" s="114">
        <v>45000000</v>
      </c>
      <c r="L29" s="114">
        <v>18750000</v>
      </c>
      <c r="M29" s="114">
        <v>19460922.98</v>
      </c>
      <c r="N29" s="114">
        <v>710922.98</v>
      </c>
      <c r="O29" s="111">
        <v>3.7915892266666669</v>
      </c>
      <c r="P29" s="110" t="s">
        <v>2895</v>
      </c>
      <c r="Q29" s="114">
        <v>2188151.9500000002</v>
      </c>
      <c r="R29" s="114">
        <v>3547750</v>
      </c>
      <c r="S29" s="114">
        <v>1478229.1666666667</v>
      </c>
      <c r="T29" s="114">
        <v>1385213.4500000002</v>
      </c>
      <c r="U29" s="114">
        <v>-93015.71666666666</v>
      </c>
      <c r="V29" s="111">
        <v>-6.2923746036220143</v>
      </c>
      <c r="W29" s="110" t="s">
        <v>2896</v>
      </c>
      <c r="X29" s="114">
        <v>3281517.09</v>
      </c>
      <c r="Y29" s="114">
        <v>6208000</v>
      </c>
      <c r="Z29" s="114">
        <v>2586666.6666666665</v>
      </c>
      <c r="AA29" s="114">
        <v>5234267.5999999996</v>
      </c>
      <c r="AB29" s="114">
        <v>2647600.9333333331</v>
      </c>
      <c r="AC29" s="111">
        <v>102.35570618556702</v>
      </c>
      <c r="AD29" s="110" t="s">
        <v>2895</v>
      </c>
      <c r="AE29" s="114">
        <v>4410354.3099999996</v>
      </c>
      <c r="AF29" s="114">
        <v>5964566.9699999997</v>
      </c>
      <c r="AG29" s="114">
        <v>2485236.2374999998</v>
      </c>
      <c r="AH29" s="114">
        <v>2155721.5499999998</v>
      </c>
      <c r="AI29" s="114">
        <v>-329514.6875</v>
      </c>
      <c r="AJ29" s="111">
        <v>-13.258887928958906</v>
      </c>
      <c r="AK29" s="110" t="s">
        <v>2896</v>
      </c>
      <c r="AL29" s="114">
        <v>2844225.9</v>
      </c>
      <c r="AM29" s="114">
        <v>3000000</v>
      </c>
      <c r="AN29" s="114">
        <v>1250000</v>
      </c>
      <c r="AO29" s="114">
        <v>1272418.9200000004</v>
      </c>
      <c r="AP29" s="114">
        <v>22418.92</v>
      </c>
      <c r="AQ29" s="111">
        <v>1.7935136</v>
      </c>
      <c r="AR29" s="110" t="s">
        <v>2895</v>
      </c>
      <c r="AS29" s="114">
        <v>19193678.09</v>
      </c>
      <c r="AT29" s="114">
        <v>18566942.68</v>
      </c>
      <c r="AU29" s="114">
        <v>7736226.1166666672</v>
      </c>
      <c r="AV29" s="114">
        <v>3057289.72</v>
      </c>
      <c r="AW29" s="114">
        <v>-4678936.3966666665</v>
      </c>
      <c r="AX29" s="111">
        <v>-60.48086400404614</v>
      </c>
      <c r="AY29" s="110" t="s">
        <v>2896</v>
      </c>
      <c r="AZ29" s="114">
        <v>2084763.32</v>
      </c>
      <c r="BA29" s="114">
        <v>2194796.7200000002</v>
      </c>
      <c r="BB29" s="114">
        <v>914498.63333333342</v>
      </c>
      <c r="BC29" s="114">
        <v>941019.70999999985</v>
      </c>
      <c r="BD29" s="114">
        <v>26521.076666666668</v>
      </c>
      <c r="BE29" s="111">
        <v>2.9000673921182099</v>
      </c>
      <c r="BF29" s="110" t="s">
        <v>2895</v>
      </c>
      <c r="BG29" s="114">
        <v>5431642.0199999996</v>
      </c>
      <c r="BH29" s="114">
        <v>5999153.0199999996</v>
      </c>
      <c r="BI29" s="114">
        <v>2499647.0916666668</v>
      </c>
      <c r="BJ29" s="114">
        <v>2523471.6800000002</v>
      </c>
      <c r="BK29" s="114">
        <v>23824.588333333333</v>
      </c>
      <c r="BL29" s="111">
        <v>0.95311807865837705</v>
      </c>
      <c r="BM29" s="110" t="s">
        <v>2895</v>
      </c>
      <c r="BN29" s="114">
        <v>2678045.7200000002</v>
      </c>
      <c r="BO29" s="114">
        <v>2600000</v>
      </c>
      <c r="BP29" s="114">
        <v>1083333.3333333333</v>
      </c>
      <c r="BQ29" s="114">
        <v>1099926.5999999999</v>
      </c>
      <c r="BR29" s="114">
        <v>16593.266666666666</v>
      </c>
      <c r="BS29" s="111">
        <v>1.5316861538461539</v>
      </c>
      <c r="BT29" s="110" t="s">
        <v>2895</v>
      </c>
      <c r="BU29" s="114">
        <v>4840848.87</v>
      </c>
      <c r="BV29" s="114">
        <v>4578862.16</v>
      </c>
      <c r="BW29" s="114">
        <v>1907859.2333333334</v>
      </c>
      <c r="BX29" s="114">
        <v>2107874.5500000003</v>
      </c>
      <c r="BY29" s="114">
        <v>200015.31666666665</v>
      </c>
      <c r="BZ29" s="111">
        <v>10.483756514740772</v>
      </c>
      <c r="CA29" s="110" t="s">
        <v>2895</v>
      </c>
      <c r="CB29" s="114">
        <v>17636331.350000001</v>
      </c>
      <c r="CC29" s="114">
        <v>17254383.460000001</v>
      </c>
      <c r="CD29" s="114">
        <v>7189326.4416666664</v>
      </c>
      <c r="CE29" s="114">
        <v>6554821.7500000009</v>
      </c>
      <c r="CF29" s="114">
        <v>-634504.69166666665</v>
      </c>
      <c r="CG29" s="111">
        <v>-8.8256486447647315</v>
      </c>
      <c r="CH29" s="110" t="s">
        <v>2896</v>
      </c>
      <c r="CI29" s="114">
        <v>2924579.03</v>
      </c>
      <c r="CJ29" s="114">
        <v>2918100</v>
      </c>
      <c r="CK29" s="114">
        <v>1215875</v>
      </c>
      <c r="CL29" s="114">
        <v>1157495.8600000003</v>
      </c>
      <c r="CM29" s="114">
        <v>-58379.14</v>
      </c>
      <c r="CN29" s="111">
        <v>-4.8014096843836747</v>
      </c>
      <c r="CO29" s="110" t="s">
        <v>2896</v>
      </c>
      <c r="CP29" s="114">
        <v>3872355.53</v>
      </c>
      <c r="CQ29" s="114">
        <v>7468645.9100000001</v>
      </c>
      <c r="CR29" s="114">
        <v>3111935.7958333334</v>
      </c>
      <c r="CS29" s="114">
        <v>4010419.22</v>
      </c>
      <c r="CT29" s="114">
        <v>898483.42416666669</v>
      </c>
      <c r="CU29" s="111">
        <v>28.872170993041493</v>
      </c>
      <c r="CV29" s="110" t="s">
        <v>2895</v>
      </c>
      <c r="CW29" s="114">
        <v>4204711.46</v>
      </c>
      <c r="CX29" s="114">
        <v>4334485.76</v>
      </c>
      <c r="CY29" s="114">
        <v>1806035.7333333334</v>
      </c>
      <c r="CZ29" s="114">
        <v>1836003.2400000002</v>
      </c>
      <c r="DA29" s="114">
        <v>29967.506666666664</v>
      </c>
      <c r="DB29" s="111">
        <v>1.6592975495206148</v>
      </c>
      <c r="DC29" s="110" t="s">
        <v>2895</v>
      </c>
      <c r="DD29" s="114">
        <v>3959693.49</v>
      </c>
      <c r="DE29" s="114">
        <v>4785574.82</v>
      </c>
      <c r="DF29" s="114">
        <v>1993989.5083333333</v>
      </c>
      <c r="DG29" s="114">
        <v>1679811.5799999998</v>
      </c>
      <c r="DH29" s="114">
        <v>-314177.92833333329</v>
      </c>
      <c r="DI29" s="111">
        <v>-15.756247814760945</v>
      </c>
      <c r="DJ29" s="110" t="s">
        <v>2896</v>
      </c>
      <c r="DK29" s="15">
        <f t="shared" si="88"/>
        <v>192383170.82000002</v>
      </c>
      <c r="DL29" s="15">
        <f t="shared" si="89"/>
        <v>220115261.5</v>
      </c>
      <c r="DM29" s="15">
        <f t="shared" si="85"/>
        <v>105464692.29166669</v>
      </c>
      <c r="DN29" s="15">
        <f t="shared" si="90"/>
        <v>97451148.659999982</v>
      </c>
      <c r="DO29" s="15">
        <f t="shared" si="86"/>
        <v>-8013543.631666705</v>
      </c>
      <c r="DP29" s="15">
        <f t="shared" si="91"/>
        <v>-7.5983188852482879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14">
        <v>2432132.66</v>
      </c>
      <c r="D30" s="114">
        <v>12000000</v>
      </c>
      <c r="E30" s="114">
        <v>5000000</v>
      </c>
      <c r="F30" s="114">
        <v>24915</v>
      </c>
      <c r="G30" s="114">
        <v>-4975085</v>
      </c>
      <c r="H30" s="111">
        <v>-99.5017</v>
      </c>
      <c r="I30" s="110" t="s">
        <v>2896</v>
      </c>
      <c r="J30" s="114">
        <v>305732.71000000002</v>
      </c>
      <c r="K30" s="114">
        <v>1500000</v>
      </c>
      <c r="L30" s="114">
        <v>625000</v>
      </c>
      <c r="M30" s="114">
        <v>113033.23</v>
      </c>
      <c r="N30" s="114">
        <v>-511966.77</v>
      </c>
      <c r="O30" s="111">
        <v>-81.914683199999999</v>
      </c>
      <c r="P30" s="110" t="s">
        <v>2896</v>
      </c>
      <c r="Q30" s="114">
        <v>50509.98</v>
      </c>
      <c r="R30" s="114">
        <v>52950</v>
      </c>
      <c r="S30" s="114">
        <v>22062.5</v>
      </c>
      <c r="T30" s="114">
        <v>37262.800000000003</v>
      </c>
      <c r="U30" s="114">
        <v>15200.3</v>
      </c>
      <c r="V30" s="111">
        <v>68.896543909348438</v>
      </c>
      <c r="W30" s="110" t="s">
        <v>2895</v>
      </c>
      <c r="X30" s="114">
        <v>291108.59999999998</v>
      </c>
      <c r="Y30" s="114">
        <v>120000</v>
      </c>
      <c r="Z30" s="114">
        <v>50000</v>
      </c>
      <c r="AA30" s="114">
        <v>25247.200000000001</v>
      </c>
      <c r="AB30" s="114">
        <v>-24752.799999999999</v>
      </c>
      <c r="AC30" s="111">
        <v>-49.505600000000001</v>
      </c>
      <c r="AD30" s="110" t="s">
        <v>2896</v>
      </c>
      <c r="AE30" s="114">
        <v>94924.18</v>
      </c>
      <c r="AF30" s="114">
        <v>91326.38</v>
      </c>
      <c r="AG30" s="114">
        <v>38052.658333333333</v>
      </c>
      <c r="AH30" s="114">
        <v>21426.78</v>
      </c>
      <c r="AI30" s="114">
        <v>-16625.878333333334</v>
      </c>
      <c r="AJ30" s="111">
        <v>-43.691765730777895</v>
      </c>
      <c r="AK30" s="110" t="s">
        <v>2896</v>
      </c>
      <c r="AL30" s="107"/>
      <c r="AM30" s="107"/>
      <c r="AN30" s="107"/>
      <c r="AO30" s="107"/>
      <c r="AP30" s="107"/>
      <c r="AQ30" s="106"/>
      <c r="AR30" s="105"/>
      <c r="AS30" s="114">
        <v>1892267.76</v>
      </c>
      <c r="AT30" s="114">
        <v>1775107.3</v>
      </c>
      <c r="AU30" s="114">
        <v>739628.04166666674</v>
      </c>
      <c r="AV30" s="114">
        <v>480856.76</v>
      </c>
      <c r="AW30" s="114">
        <v>-258771.28166666668</v>
      </c>
      <c r="AX30" s="111">
        <v>-34.986678044758193</v>
      </c>
      <c r="AY30" s="110" t="s">
        <v>2896</v>
      </c>
      <c r="AZ30" s="114">
        <v>183379.56</v>
      </c>
      <c r="BA30" s="114">
        <v>165000</v>
      </c>
      <c r="BB30" s="114">
        <v>68750</v>
      </c>
      <c r="BC30" s="114">
        <v>22580.55</v>
      </c>
      <c r="BD30" s="114">
        <v>-46169.45</v>
      </c>
      <c r="BE30" s="111">
        <v>-67.155563636363638</v>
      </c>
      <c r="BF30" s="110" t="s">
        <v>2896</v>
      </c>
      <c r="BG30" s="114">
        <v>61795.98</v>
      </c>
      <c r="BH30" s="114">
        <v>63000</v>
      </c>
      <c r="BI30" s="114">
        <v>26250</v>
      </c>
      <c r="BJ30" s="114">
        <v>20884.8</v>
      </c>
      <c r="BK30" s="114">
        <v>-5365.2</v>
      </c>
      <c r="BL30" s="111">
        <v>-20.438857142857142</v>
      </c>
      <c r="BM30" s="110" t="s">
        <v>2896</v>
      </c>
      <c r="BN30" s="114">
        <v>38277.78</v>
      </c>
      <c r="BO30" s="114">
        <v>50000</v>
      </c>
      <c r="BP30" s="114">
        <v>20833.333333333332</v>
      </c>
      <c r="BQ30" s="114">
        <v>44951.149999999994</v>
      </c>
      <c r="BR30" s="114">
        <v>24117.816666666669</v>
      </c>
      <c r="BS30" s="111">
        <v>115.76552</v>
      </c>
      <c r="BT30" s="110" t="s">
        <v>2895</v>
      </c>
      <c r="BU30" s="114">
        <v>0</v>
      </c>
      <c r="BV30" s="114">
        <v>150000</v>
      </c>
      <c r="BW30" s="114">
        <v>62500</v>
      </c>
      <c r="BX30" s="114">
        <v>0</v>
      </c>
      <c r="BY30" s="114">
        <v>-62500</v>
      </c>
      <c r="BZ30" s="111">
        <v>-100</v>
      </c>
      <c r="CA30" s="110" t="s">
        <v>2896</v>
      </c>
      <c r="CB30" s="114">
        <v>2314705.9199999999</v>
      </c>
      <c r="CC30" s="114">
        <v>1313403</v>
      </c>
      <c r="CD30" s="114">
        <v>547251.25</v>
      </c>
      <c r="CE30" s="114">
        <v>979941.44000000006</v>
      </c>
      <c r="CF30" s="114">
        <v>432690.19</v>
      </c>
      <c r="CG30" s="111">
        <v>79.066094412758304</v>
      </c>
      <c r="CH30" s="110" t="s">
        <v>2895</v>
      </c>
      <c r="CI30" s="114">
        <v>35597.64</v>
      </c>
      <c r="CJ30" s="114">
        <v>239400</v>
      </c>
      <c r="CK30" s="114">
        <v>99750</v>
      </c>
      <c r="CL30" s="114">
        <v>32761.23</v>
      </c>
      <c r="CM30" s="114">
        <v>-66988.77</v>
      </c>
      <c r="CN30" s="111">
        <v>-67.156661654135334</v>
      </c>
      <c r="CO30" s="110" t="s">
        <v>2896</v>
      </c>
      <c r="CP30" s="114">
        <v>0</v>
      </c>
      <c r="CQ30" s="114">
        <v>0</v>
      </c>
      <c r="CR30" s="114">
        <v>0</v>
      </c>
      <c r="CS30" s="114">
        <v>0</v>
      </c>
      <c r="CT30" s="114">
        <v>0</v>
      </c>
      <c r="CU30" s="112"/>
      <c r="CV30" s="110" t="s">
        <v>2895</v>
      </c>
      <c r="CW30" s="114">
        <v>49179.6</v>
      </c>
      <c r="CX30" s="114">
        <v>0</v>
      </c>
      <c r="CY30" s="114">
        <v>0</v>
      </c>
      <c r="CZ30" s="114">
        <v>0</v>
      </c>
      <c r="DA30" s="114">
        <v>0</v>
      </c>
      <c r="DB30" s="112"/>
      <c r="DC30" s="110" t="s">
        <v>2895</v>
      </c>
      <c r="DD30" s="114">
        <v>19658.16</v>
      </c>
      <c r="DE30" s="114">
        <v>50000</v>
      </c>
      <c r="DF30" s="114">
        <v>20833.333333333332</v>
      </c>
      <c r="DG30" s="114">
        <v>7050.9</v>
      </c>
      <c r="DH30" s="114">
        <v>-13782.433333333334</v>
      </c>
      <c r="DI30" s="111">
        <v>-66.155680000000004</v>
      </c>
      <c r="DJ30" s="110" t="s">
        <v>2896</v>
      </c>
      <c r="DK30" s="15">
        <f t="shared" si="88"/>
        <v>52507610.799999997</v>
      </c>
      <c r="DL30" s="15">
        <f t="shared" si="89"/>
        <v>61070186.68</v>
      </c>
      <c r="DM30" s="15">
        <f t="shared" si="85"/>
        <v>7320911.1166666662</v>
      </c>
      <c r="DN30" s="15">
        <f t="shared" si="90"/>
        <v>1810911.84</v>
      </c>
      <c r="DO30" s="15">
        <f t="shared" si="86"/>
        <v>-5509999.2766666664</v>
      </c>
      <c r="DP30" s="15">
        <f t="shared" si="91"/>
        <v>-75.263846109573606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14">
        <v>35148188.259999998</v>
      </c>
      <c r="D31" s="114">
        <v>31000000</v>
      </c>
      <c r="E31" s="114">
        <v>12916666.666666668</v>
      </c>
      <c r="F31" s="114">
        <v>14295863.09</v>
      </c>
      <c r="G31" s="114">
        <v>1379196.4233333333</v>
      </c>
      <c r="H31" s="111">
        <v>10.677649729032259</v>
      </c>
      <c r="I31" s="110" t="s">
        <v>2895</v>
      </c>
      <c r="J31" s="114">
        <v>13365465.77</v>
      </c>
      <c r="K31" s="114">
        <v>13000000</v>
      </c>
      <c r="L31" s="114">
        <v>5416666.666666667</v>
      </c>
      <c r="M31" s="114">
        <v>7883030.9499999993</v>
      </c>
      <c r="N31" s="114">
        <v>2466364.2833333337</v>
      </c>
      <c r="O31" s="111">
        <v>45.532879076923081</v>
      </c>
      <c r="P31" s="110" t="s">
        <v>2895</v>
      </c>
      <c r="Q31" s="114">
        <v>10157357.720000001</v>
      </c>
      <c r="R31" s="114">
        <v>10202880</v>
      </c>
      <c r="S31" s="114">
        <v>4251200</v>
      </c>
      <c r="T31" s="114">
        <v>3881761.3</v>
      </c>
      <c r="U31" s="114">
        <v>-369438.7</v>
      </c>
      <c r="V31" s="111">
        <v>-8.6902215844937896</v>
      </c>
      <c r="W31" s="110" t="s">
        <v>2896</v>
      </c>
      <c r="X31" s="114">
        <v>5535177.0599999996</v>
      </c>
      <c r="Y31" s="114">
        <v>5440000</v>
      </c>
      <c r="Z31" s="114">
        <v>2266666.6666666665</v>
      </c>
      <c r="AA31" s="114">
        <v>1671914.25</v>
      </c>
      <c r="AB31" s="114">
        <v>-594752.41666666674</v>
      </c>
      <c r="AC31" s="111">
        <v>-26.239077205882349</v>
      </c>
      <c r="AD31" s="110" t="s">
        <v>2896</v>
      </c>
      <c r="AE31" s="114">
        <v>5739379.7400000002</v>
      </c>
      <c r="AF31" s="114">
        <v>6002387.9000000004</v>
      </c>
      <c r="AG31" s="114">
        <v>2500994.958333333</v>
      </c>
      <c r="AH31" s="114">
        <v>2361465.75</v>
      </c>
      <c r="AI31" s="114">
        <v>-139529.20833333334</v>
      </c>
      <c r="AJ31" s="111">
        <v>-5.5789480050098064</v>
      </c>
      <c r="AK31" s="110" t="s">
        <v>2896</v>
      </c>
      <c r="AL31" s="114">
        <v>9794869.2599999998</v>
      </c>
      <c r="AM31" s="114">
        <v>10162000</v>
      </c>
      <c r="AN31" s="114">
        <v>4234166.666666667</v>
      </c>
      <c r="AO31" s="114">
        <v>2934680.46</v>
      </c>
      <c r="AP31" s="114">
        <v>-1299486.2066666668</v>
      </c>
      <c r="AQ31" s="111">
        <v>-30.690483133241489</v>
      </c>
      <c r="AR31" s="110" t="s">
        <v>2896</v>
      </c>
      <c r="AS31" s="114">
        <v>27171166.079999998</v>
      </c>
      <c r="AT31" s="114">
        <v>27355289.059999999</v>
      </c>
      <c r="AU31" s="114">
        <v>11398037.108333332</v>
      </c>
      <c r="AV31" s="114">
        <v>8379086.8799999999</v>
      </c>
      <c r="AW31" s="114">
        <v>-3018950.228333333</v>
      </c>
      <c r="AX31" s="111">
        <v>-26.486580098305858</v>
      </c>
      <c r="AY31" s="110" t="s">
        <v>2896</v>
      </c>
      <c r="AZ31" s="114">
        <v>5868745.7400000002</v>
      </c>
      <c r="BA31" s="114">
        <v>7378960</v>
      </c>
      <c r="BB31" s="114">
        <v>3074566.6666666665</v>
      </c>
      <c r="BC31" s="114">
        <v>2518297.7000000002</v>
      </c>
      <c r="BD31" s="114">
        <v>-556268.96666666667</v>
      </c>
      <c r="BE31" s="111">
        <v>-18.092597330789161</v>
      </c>
      <c r="BF31" s="110" t="s">
        <v>2896</v>
      </c>
      <c r="BG31" s="114">
        <v>11597230.32</v>
      </c>
      <c r="BH31" s="114">
        <v>11862870</v>
      </c>
      <c r="BI31" s="114">
        <v>4942862.5</v>
      </c>
      <c r="BJ31" s="114">
        <v>4071427.45</v>
      </c>
      <c r="BK31" s="114">
        <v>-871435.05</v>
      </c>
      <c r="BL31" s="111">
        <v>-17.630169764989418</v>
      </c>
      <c r="BM31" s="110" t="s">
        <v>2896</v>
      </c>
      <c r="BN31" s="114">
        <v>10607146.5</v>
      </c>
      <c r="BO31" s="114">
        <v>9000000</v>
      </c>
      <c r="BP31" s="114">
        <v>3750000</v>
      </c>
      <c r="BQ31" s="114">
        <v>4248546.24</v>
      </c>
      <c r="BR31" s="114">
        <v>498546.24</v>
      </c>
      <c r="BS31" s="111">
        <v>13.294566400000001</v>
      </c>
      <c r="BT31" s="110" t="s">
        <v>2895</v>
      </c>
      <c r="BU31" s="114">
        <v>8164483.1200000001</v>
      </c>
      <c r="BV31" s="114">
        <v>9451984</v>
      </c>
      <c r="BW31" s="114">
        <v>3938326.6666666665</v>
      </c>
      <c r="BX31" s="114">
        <v>2677669.62</v>
      </c>
      <c r="BY31" s="114">
        <v>-1260657.0466666666</v>
      </c>
      <c r="BZ31" s="111">
        <v>-32.009966500154889</v>
      </c>
      <c r="CA31" s="110" t="s">
        <v>2896</v>
      </c>
      <c r="CB31" s="114">
        <v>22422219.379999999</v>
      </c>
      <c r="CC31" s="114">
        <v>20000974.780000001</v>
      </c>
      <c r="CD31" s="114">
        <v>8333739.4916666672</v>
      </c>
      <c r="CE31" s="114">
        <v>5989429.8199999994</v>
      </c>
      <c r="CF31" s="114">
        <v>-2344309.6716666664</v>
      </c>
      <c r="CG31" s="111">
        <v>-28.130345015114308</v>
      </c>
      <c r="CH31" s="110" t="s">
        <v>2896</v>
      </c>
      <c r="CI31" s="114">
        <v>4877971.26</v>
      </c>
      <c r="CJ31" s="114">
        <v>5431500</v>
      </c>
      <c r="CK31" s="114">
        <v>2263125</v>
      </c>
      <c r="CL31" s="114">
        <v>1663101.6600000001</v>
      </c>
      <c r="CM31" s="114">
        <v>-600023.34</v>
      </c>
      <c r="CN31" s="111">
        <v>-26.513044573322286</v>
      </c>
      <c r="CO31" s="110" t="s">
        <v>2896</v>
      </c>
      <c r="CP31" s="114">
        <v>18294900.579999998</v>
      </c>
      <c r="CQ31" s="114">
        <v>18277000</v>
      </c>
      <c r="CR31" s="114">
        <v>7615416.666666667</v>
      </c>
      <c r="CS31" s="114">
        <v>7968923.25</v>
      </c>
      <c r="CT31" s="114">
        <v>353506.58333333331</v>
      </c>
      <c r="CU31" s="111">
        <v>4.6419861027520932</v>
      </c>
      <c r="CV31" s="110" t="s">
        <v>2895</v>
      </c>
      <c r="CW31" s="114">
        <v>348359.4</v>
      </c>
      <c r="CX31" s="114">
        <v>454690</v>
      </c>
      <c r="CY31" s="114">
        <v>189454.16666666669</v>
      </c>
      <c r="CZ31" s="114">
        <v>80000</v>
      </c>
      <c r="DA31" s="114">
        <v>-109454.16666666667</v>
      </c>
      <c r="DB31" s="111">
        <v>-57.773428049880138</v>
      </c>
      <c r="DC31" s="110" t="s">
        <v>2896</v>
      </c>
      <c r="DD31" s="114">
        <v>2984692.5</v>
      </c>
      <c r="DE31" s="114">
        <v>3000000</v>
      </c>
      <c r="DF31" s="114">
        <v>1250000</v>
      </c>
      <c r="DG31" s="114">
        <v>960374.45000000007</v>
      </c>
      <c r="DH31" s="114">
        <v>-289625.55</v>
      </c>
      <c r="DI31" s="111">
        <v>-23.170044000000001</v>
      </c>
      <c r="DJ31" s="110" t="s">
        <v>2896</v>
      </c>
      <c r="DK31" s="15">
        <f t="shared" si="88"/>
        <v>179017619.62999997</v>
      </c>
      <c r="DL31" s="15">
        <f t="shared" si="89"/>
        <v>176520535.74000001</v>
      </c>
      <c r="DM31" s="15">
        <f t="shared" si="85"/>
        <v>78341889.891666681</v>
      </c>
      <c r="DN31" s="15">
        <f t="shared" si="90"/>
        <v>71585572.870000005</v>
      </c>
      <c r="DO31" s="15">
        <f t="shared" si="86"/>
        <v>-6756317.0216666758</v>
      </c>
      <c r="DP31" s="15">
        <f t="shared" si="91"/>
        <v>-8.6241435214410807</v>
      </c>
      <c r="DQ31" s="15" t="str">
        <f t="shared" si="87"/>
        <v>Not OK</v>
      </c>
    </row>
    <row r="32" spans="1:197" s="25" customFormat="1" ht="15" customHeight="1">
      <c r="A32" s="39" t="s">
        <v>2875</v>
      </c>
      <c r="B32" s="42" t="s">
        <v>2876</v>
      </c>
      <c r="C32" s="114">
        <v>937644.37</v>
      </c>
      <c r="D32" s="114">
        <v>0</v>
      </c>
      <c r="E32" s="114">
        <v>0</v>
      </c>
      <c r="F32" s="114">
        <v>286855.39</v>
      </c>
      <c r="G32" s="114">
        <v>286855.39</v>
      </c>
      <c r="H32" s="112"/>
      <c r="I32" s="110" t="s">
        <v>2895</v>
      </c>
      <c r="J32" s="114">
        <v>371418.12</v>
      </c>
      <c r="K32" s="114">
        <v>100000</v>
      </c>
      <c r="L32" s="114">
        <v>41666.666666666664</v>
      </c>
      <c r="M32" s="114">
        <v>30001.41</v>
      </c>
      <c r="N32" s="114">
        <v>-11665.256666666666</v>
      </c>
      <c r="O32" s="111">
        <v>-27.996616</v>
      </c>
      <c r="P32" s="110" t="s">
        <v>2896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2"/>
      <c r="W32" s="110" t="s">
        <v>2895</v>
      </c>
      <c r="X32" s="97"/>
      <c r="Y32" s="97"/>
      <c r="Z32" s="97"/>
      <c r="AA32" s="97"/>
      <c r="AB32" s="97"/>
      <c r="AC32" s="101"/>
      <c r="AD32" s="99"/>
      <c r="AE32" s="97"/>
      <c r="AF32" s="97"/>
      <c r="AG32" s="97"/>
      <c r="AH32" s="97"/>
      <c r="AI32" s="97"/>
      <c r="AJ32" s="101"/>
      <c r="AK32" s="99"/>
      <c r="AL32" s="97"/>
      <c r="AM32" s="97"/>
      <c r="AN32" s="97"/>
      <c r="AO32" s="97"/>
      <c r="AP32" s="97"/>
      <c r="AQ32" s="101"/>
      <c r="AR32" s="99"/>
      <c r="AS32" s="114">
        <v>0</v>
      </c>
      <c r="AT32" s="114">
        <v>0</v>
      </c>
      <c r="AU32" s="114">
        <v>0</v>
      </c>
      <c r="AV32" s="114">
        <v>0</v>
      </c>
      <c r="AW32" s="114">
        <v>0</v>
      </c>
      <c r="AX32" s="112"/>
      <c r="AY32" s="110" t="s">
        <v>2895</v>
      </c>
      <c r="AZ32" s="114">
        <v>0</v>
      </c>
      <c r="BA32" s="114">
        <v>0</v>
      </c>
      <c r="BB32" s="114">
        <v>0</v>
      </c>
      <c r="BC32" s="114">
        <v>0</v>
      </c>
      <c r="BD32" s="114">
        <v>0</v>
      </c>
      <c r="BE32" s="112"/>
      <c r="BF32" s="110" t="s">
        <v>2895</v>
      </c>
      <c r="BG32" s="97"/>
      <c r="BH32" s="97"/>
      <c r="BI32" s="97"/>
      <c r="BJ32" s="97"/>
      <c r="BK32" s="97"/>
      <c r="BL32" s="100"/>
      <c r="BM32" s="99"/>
      <c r="BN32" s="40"/>
      <c r="BO32" s="40"/>
      <c r="BP32" s="40"/>
      <c r="BQ32" s="40"/>
      <c r="BR32" s="40"/>
      <c r="BS32" s="40"/>
      <c r="BT32" s="41"/>
      <c r="BU32" s="114">
        <v>0</v>
      </c>
      <c r="BV32" s="114">
        <v>0</v>
      </c>
      <c r="BW32" s="114">
        <v>0</v>
      </c>
      <c r="BX32" s="114">
        <v>0</v>
      </c>
      <c r="BY32" s="114">
        <v>0</v>
      </c>
      <c r="BZ32" s="112"/>
      <c r="CA32" s="110" t="s">
        <v>2895</v>
      </c>
      <c r="CB32" s="114">
        <v>0</v>
      </c>
      <c r="CC32" s="114">
        <v>0</v>
      </c>
      <c r="CD32" s="114">
        <v>0</v>
      </c>
      <c r="CE32" s="114">
        <v>0</v>
      </c>
      <c r="CF32" s="114">
        <v>0</v>
      </c>
      <c r="CG32" s="112"/>
      <c r="CH32" s="110" t="s">
        <v>2895</v>
      </c>
      <c r="CI32" s="114">
        <v>0</v>
      </c>
      <c r="CJ32" s="114">
        <v>0</v>
      </c>
      <c r="CK32" s="114">
        <v>0</v>
      </c>
      <c r="CL32" s="114">
        <v>0</v>
      </c>
      <c r="CM32" s="114">
        <v>0</v>
      </c>
      <c r="CN32" s="112"/>
      <c r="CO32" s="110" t="s">
        <v>2895</v>
      </c>
      <c r="CP32" s="114">
        <v>0</v>
      </c>
      <c r="CQ32" s="114">
        <v>0</v>
      </c>
      <c r="CR32" s="114">
        <v>0</v>
      </c>
      <c r="CS32" s="114">
        <v>0</v>
      </c>
      <c r="CT32" s="114">
        <v>0</v>
      </c>
      <c r="CU32" s="112"/>
      <c r="CV32" s="110" t="s">
        <v>2895</v>
      </c>
      <c r="CW32" s="114">
        <v>0</v>
      </c>
      <c r="CX32" s="114">
        <v>0</v>
      </c>
      <c r="CY32" s="114">
        <v>0</v>
      </c>
      <c r="CZ32" s="114">
        <v>0</v>
      </c>
      <c r="DA32" s="114">
        <v>0</v>
      </c>
      <c r="DB32" s="112"/>
      <c r="DC32" s="110" t="s">
        <v>2895</v>
      </c>
      <c r="DD32" s="114">
        <v>0</v>
      </c>
      <c r="DE32" s="114">
        <v>0</v>
      </c>
      <c r="DF32" s="114">
        <v>0</v>
      </c>
      <c r="DG32" s="114">
        <v>0</v>
      </c>
      <c r="DH32" s="114">
        <v>0</v>
      </c>
      <c r="DI32" s="112"/>
      <c r="DJ32" s="110" t="s">
        <v>2895</v>
      </c>
      <c r="DK32" s="15"/>
      <c r="DL32" s="15"/>
      <c r="DM32" s="15">
        <f t="shared" si="85"/>
        <v>41666.666666666664</v>
      </c>
      <c r="DN32" s="15">
        <f t="shared" si="90"/>
        <v>316856.8</v>
      </c>
      <c r="DO32" s="15">
        <f t="shared" si="86"/>
        <v>275190.1333333333</v>
      </c>
      <c r="DP32" s="15">
        <f t="shared" si="91"/>
        <v>660.45631999999989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1465119894.9599996</v>
      </c>
      <c r="D33" s="24">
        <f t="shared" ref="D33:F33" si="92">SUM(D18:D32)</f>
        <v>1483445198.1400001</v>
      </c>
      <c r="E33" s="24">
        <f t="shared" si="92"/>
        <v>618102165.89166665</v>
      </c>
      <c r="F33" s="24">
        <f t="shared" si="92"/>
        <v>620865068.21999991</v>
      </c>
      <c r="G33" s="24">
        <f>F33-E33</f>
        <v>2762902.3283332586</v>
      </c>
      <c r="H33" s="24">
        <f>G33/E33*100</f>
        <v>0.44699767785921435</v>
      </c>
      <c r="I33" s="24"/>
      <c r="J33" s="24">
        <f t="shared" ref="J33" si="93">SUM(J18:J32)</f>
        <v>475700497.50999987</v>
      </c>
      <c r="K33" s="24">
        <f t="shared" ref="K33:M33" si="94">SUM(K18:K32)</f>
        <v>486150000</v>
      </c>
      <c r="L33" s="24">
        <f t="shared" si="94"/>
        <v>202562500</v>
      </c>
      <c r="M33" s="24">
        <f t="shared" si="94"/>
        <v>204887964.88999996</v>
      </c>
      <c r="N33" s="24">
        <f t="shared" ref="N33" si="95">M33-L33</f>
        <v>2325464.8899999559</v>
      </c>
      <c r="O33" s="24">
        <f t="shared" ref="O33:O36" si="96">N33/L33*100</f>
        <v>1.1480233952483583</v>
      </c>
      <c r="P33" s="24"/>
      <c r="Q33" s="24">
        <f t="shared" ref="Q33" si="97">SUM(Q18:Q32)</f>
        <v>103792127.19999999</v>
      </c>
      <c r="R33" s="24">
        <f t="shared" ref="R33:T33" si="98">SUM(R18:R32)</f>
        <v>109910433.81999999</v>
      </c>
      <c r="S33" s="24">
        <f t="shared" si="98"/>
        <v>45796014.091666661</v>
      </c>
      <c r="T33" s="24">
        <f t="shared" si="98"/>
        <v>44954932.93</v>
      </c>
      <c r="U33" s="24">
        <f t="shared" ref="U33" si="99">T33-S33</f>
        <v>-841081.1616666615</v>
      </c>
      <c r="V33" s="24">
        <f t="shared" ref="V33:V36" si="100">U33/S33*100</f>
        <v>-1.8365815854260341</v>
      </c>
      <c r="W33" s="24"/>
      <c r="X33" s="24">
        <f t="shared" ref="X33" si="101">SUM(X18:X32)</f>
        <v>80466788.889999986</v>
      </c>
      <c r="Y33" s="24">
        <f t="shared" ref="Y33:AA33" si="102">SUM(Y18:Y32)</f>
        <v>92546855.299999997</v>
      </c>
      <c r="Z33" s="24">
        <f t="shared" si="102"/>
        <v>38561189.708333328</v>
      </c>
      <c r="AA33" s="24">
        <f t="shared" si="102"/>
        <v>36779535.75</v>
      </c>
      <c r="AB33" s="24">
        <f t="shared" ref="AB33" si="103">AA33-Z33</f>
        <v>-1781653.9583333284</v>
      </c>
      <c r="AC33" s="24">
        <f t="shared" ref="AC33:AC36" si="104">AB33/Z33*100</f>
        <v>-4.6203293306282545</v>
      </c>
      <c r="AD33" s="24"/>
      <c r="AE33" s="24">
        <f>SUM(AE18:AE32)</f>
        <v>85338524.13000001</v>
      </c>
      <c r="AF33" s="24">
        <f t="shared" ref="AF33:AH33" si="105">SUM(AF18:AF32)</f>
        <v>89186105.400000006</v>
      </c>
      <c r="AG33" s="24">
        <f t="shared" si="105"/>
        <v>37160877.25</v>
      </c>
      <c r="AH33" s="24">
        <f t="shared" si="105"/>
        <v>35738596.079999998</v>
      </c>
      <c r="AI33" s="24">
        <f t="shared" ref="AI33" si="106">AH33-AG33</f>
        <v>-1422281.1700000018</v>
      </c>
      <c r="AJ33" s="24">
        <f t="shared" ref="AJ33:AJ36" si="107">AI33/AG33*100</f>
        <v>-3.8273616643428454</v>
      </c>
      <c r="AK33" s="24"/>
      <c r="AL33" s="24">
        <f>SUM(AL18:AL32)</f>
        <v>75176512.5</v>
      </c>
      <c r="AM33" s="24">
        <f t="shared" ref="AM33:AO33" si="108">SUM(AM18:AM32)</f>
        <v>80435495</v>
      </c>
      <c r="AN33" s="24">
        <f t="shared" si="108"/>
        <v>33514789.583333336</v>
      </c>
      <c r="AO33" s="24">
        <f t="shared" si="108"/>
        <v>28359723.040000007</v>
      </c>
      <c r="AP33" s="24">
        <f t="shared" ref="AP33" si="109">AO33-AN33</f>
        <v>-5155066.5433333293</v>
      </c>
      <c r="AQ33" s="24">
        <f t="shared" ref="AQ33:AQ36" si="110">AP33/AN33*100</f>
        <v>-15.381467726406095</v>
      </c>
      <c r="AR33" s="24"/>
      <c r="AS33" s="24">
        <f t="shared" ref="AS33" si="111">SUM(AS18:AS32)</f>
        <v>212227495.84000003</v>
      </c>
      <c r="AT33" s="24">
        <f t="shared" ref="AT33:AV33" si="112">SUM(AT18:AT32)</f>
        <v>216612459.18000004</v>
      </c>
      <c r="AU33" s="24">
        <f t="shared" si="112"/>
        <v>90255191.324999988</v>
      </c>
      <c r="AV33" s="24">
        <f t="shared" si="112"/>
        <v>87288330.359999985</v>
      </c>
      <c r="AW33" s="24">
        <f t="shared" ref="AW33" si="113">AV33-AU33</f>
        <v>-2966860.9650000036</v>
      </c>
      <c r="AX33" s="24">
        <f t="shared" ref="AX33:AX36" si="114">AW33/AU33*100</f>
        <v>-3.2871914861014826</v>
      </c>
      <c r="AY33" s="24"/>
      <c r="AZ33" s="24">
        <f>SUM(AZ18:AZ32)</f>
        <v>80041729.139999986</v>
      </c>
      <c r="BA33" s="24">
        <f t="shared" ref="BA33:BC33" si="115">SUM(BA18:BA32)</f>
        <v>84806569.739999995</v>
      </c>
      <c r="BB33" s="24">
        <f t="shared" si="115"/>
        <v>35336070.724999994</v>
      </c>
      <c r="BC33" s="24">
        <f t="shared" si="115"/>
        <v>33974470.420000002</v>
      </c>
      <c r="BD33" s="24">
        <f t="shared" ref="BD33" si="116">BC33-BB33</f>
        <v>-1361600.3049999923</v>
      </c>
      <c r="BE33" s="24">
        <f t="shared" ref="BE33:BE34" si="117">BD33/BB33*100</f>
        <v>-3.8532872418004036</v>
      </c>
      <c r="BF33" s="24"/>
      <c r="BG33" s="24">
        <f t="shared" ref="BG33" si="118">SUM(BG18:BG32)</f>
        <v>87605115.030000001</v>
      </c>
      <c r="BH33" s="24">
        <f t="shared" ref="BH33:BJ33" si="119">SUM(BH18:BH32)</f>
        <v>93027801.700000003</v>
      </c>
      <c r="BI33" s="24">
        <f t="shared" si="119"/>
        <v>38761584.041666672</v>
      </c>
      <c r="BJ33" s="24">
        <f t="shared" si="119"/>
        <v>37925912.140000001</v>
      </c>
      <c r="BK33" s="24">
        <f t="shared" ref="BK33" si="120">BJ33-BI33</f>
        <v>-835671.90166667104</v>
      </c>
      <c r="BL33" s="24">
        <f t="shared" ref="BL33:BL36" si="121">BK33/BI33*100</f>
        <v>-2.1559281498103058</v>
      </c>
      <c r="BM33" s="24"/>
      <c r="BN33" s="24">
        <f t="shared" ref="BN33" si="122">SUM(BN18:BN32)</f>
        <v>84823205.949999988</v>
      </c>
      <c r="BO33" s="24">
        <f t="shared" ref="BO33:BQ33" si="123">SUM(BO18:BO32)</f>
        <v>89150000</v>
      </c>
      <c r="BP33" s="24">
        <f t="shared" si="123"/>
        <v>37145833.333333328</v>
      </c>
      <c r="BQ33" s="24">
        <f t="shared" si="123"/>
        <v>33249512.259999998</v>
      </c>
      <c r="BR33" s="24">
        <f t="shared" ref="BR33" si="124">BQ33-BP33</f>
        <v>-3896321.0733333305</v>
      </c>
      <c r="BS33" s="24">
        <f t="shared" ref="BS33:BS36" si="125">BR33/BP33*100</f>
        <v>-10.489254712282662</v>
      </c>
      <c r="BT33" s="24"/>
      <c r="BU33" s="24">
        <f t="shared" ref="BU33" si="126">SUM(BU18:BU32)</f>
        <v>84820849.88000001</v>
      </c>
      <c r="BV33" s="24">
        <f t="shared" ref="BV33:BX33" si="127">SUM(BV18:BV32)</f>
        <v>90528113.159999996</v>
      </c>
      <c r="BW33" s="24">
        <f t="shared" si="127"/>
        <v>37720047.149999991</v>
      </c>
      <c r="BX33" s="24">
        <f t="shared" si="127"/>
        <v>35479108.829999998</v>
      </c>
      <c r="BY33" s="24">
        <f t="shared" ref="BY33" si="128">BX33-BW33</f>
        <v>-2240938.3199999928</v>
      </c>
      <c r="BZ33" s="24">
        <f t="shared" ref="BZ33:BZ36" si="129">BY33/BW33*100</f>
        <v>-5.9409743341214067</v>
      </c>
      <c r="CA33" s="24"/>
      <c r="CB33" s="24">
        <f t="shared" ref="CB33" si="130">SUM(CB18:CB32)</f>
        <v>158448105.22999996</v>
      </c>
      <c r="CC33" s="24">
        <f t="shared" ref="CC33:CE33" si="131">SUM(CC18:CC32)</f>
        <v>158274144</v>
      </c>
      <c r="CD33" s="24">
        <f t="shared" si="131"/>
        <v>65947560.000000007</v>
      </c>
      <c r="CE33" s="24">
        <f t="shared" si="131"/>
        <v>62101981.93</v>
      </c>
      <c r="CF33" s="24">
        <f t="shared" ref="CF33" si="132">CE33-CD33</f>
        <v>-3845578.0700000077</v>
      </c>
      <c r="CG33" s="24">
        <f t="shared" ref="CG33:CG36" si="133">CF33/CD33*100</f>
        <v>-5.8312666458016142</v>
      </c>
      <c r="CH33" s="24"/>
      <c r="CI33" s="24">
        <f t="shared" ref="CI33" si="134">SUM(CI18:CI32)</f>
        <v>46523518.679999992</v>
      </c>
      <c r="CJ33" s="24">
        <f t="shared" ref="CJ33:CL33" si="135">SUM(CJ18:CJ32)</f>
        <v>50233400</v>
      </c>
      <c r="CK33" s="24">
        <f t="shared" si="135"/>
        <v>20930583.333333336</v>
      </c>
      <c r="CL33" s="24">
        <f t="shared" si="135"/>
        <v>19856276.32</v>
      </c>
      <c r="CM33" s="24">
        <f t="shared" ref="CM33" si="136">CL33-CK33</f>
        <v>-1074307.0133333355</v>
      </c>
      <c r="CN33" s="24">
        <f t="shared" ref="CN33:CN36" si="137">CM33/CK33*100</f>
        <v>-5.1327141543276085</v>
      </c>
      <c r="CO33" s="24"/>
      <c r="CP33" s="24">
        <f t="shared" ref="CP33" si="138">SUM(CP18:CP32)</f>
        <v>108555923.73</v>
      </c>
      <c r="CQ33" s="24">
        <f t="shared" ref="CQ33:CS33" si="139">SUM(CQ18:CQ32)</f>
        <v>113616323.32999998</v>
      </c>
      <c r="CR33" s="24">
        <f t="shared" si="139"/>
        <v>47340134.720833324</v>
      </c>
      <c r="CS33" s="24">
        <f t="shared" si="139"/>
        <v>48983555.479999997</v>
      </c>
      <c r="CT33" s="24">
        <f t="shared" ref="CT33" si="140">CS33-CR33</f>
        <v>1643420.7591666728</v>
      </c>
      <c r="CU33" s="24">
        <f t="shared" ref="CU33:CU36" si="141">CT33/CR33*100</f>
        <v>3.471516861660811</v>
      </c>
      <c r="CV33" s="24"/>
      <c r="CW33" s="24">
        <f t="shared" ref="CW33" si="142">SUM(CW18:CW32)</f>
        <v>53076470.030000001</v>
      </c>
      <c r="CX33" s="24">
        <f t="shared" ref="CX33:CZ33" si="143">SUM(CX18:CX32)</f>
        <v>52108475.759999998</v>
      </c>
      <c r="CY33" s="24">
        <f t="shared" si="143"/>
        <v>21711864.900000002</v>
      </c>
      <c r="CZ33" s="24">
        <f t="shared" si="143"/>
        <v>22828254.290000007</v>
      </c>
      <c r="DA33" s="24">
        <f t="shared" ref="DA33" si="144">CZ33-CY33</f>
        <v>1116389.3900000043</v>
      </c>
      <c r="DB33" s="24">
        <f t="shared" ref="DB33:DB36" si="145">DA33/CY33*100</f>
        <v>5.1418401650058367</v>
      </c>
      <c r="DC33" s="24"/>
      <c r="DD33" s="24">
        <f t="shared" ref="DD33" si="146">SUM(DD18:DD32)</f>
        <v>57716888</v>
      </c>
      <c r="DE33" s="24">
        <f t="shared" ref="DE33:DG33" si="147">SUM(DE18:DE32)</f>
        <v>60055574.82</v>
      </c>
      <c r="DF33" s="24">
        <f t="shared" si="147"/>
        <v>25023156.174999997</v>
      </c>
      <c r="DG33" s="24">
        <f t="shared" si="147"/>
        <v>23613242.479999997</v>
      </c>
      <c r="DH33" s="24">
        <f t="shared" ref="DH33" si="148">DG33-DF33</f>
        <v>-1409913.6950000003</v>
      </c>
      <c r="DI33" s="24">
        <f t="shared" ref="DI33:DI36" si="149">DH33/DF33*100</f>
        <v>-5.634435900650332</v>
      </c>
      <c r="DJ33" s="24"/>
      <c r="DK33" s="24">
        <f t="shared" ref="DK33" si="150">SUM(DK18:DK32)</f>
        <v>3301861785.7400007</v>
      </c>
      <c r="DL33" s="24">
        <f t="shared" ref="DL33:DN33" si="151">SUM(DL18:DL32)</f>
        <v>3348414981.3500004</v>
      </c>
      <c r="DM33" s="24">
        <f t="shared" si="151"/>
        <v>1395869562.2291667</v>
      </c>
      <c r="DN33" s="24">
        <f t="shared" si="151"/>
        <v>1376886465.4199998</v>
      </c>
      <c r="DO33" s="24">
        <f t="shared" ref="DO33" si="152">DN33-DM33</f>
        <v>-18983096.809166908</v>
      </c>
      <c r="DP33" s="24">
        <f t="shared" ref="DP33:DP35" si="153">DO33/DM33*100</f>
        <v>-1.3599477575004504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1423007128.5799997</v>
      </c>
      <c r="D34" s="17">
        <f t="shared" ref="D34:G34" si="154">+D5+D6+D7+D8+D9+D10+D11+D12+D13+D14+D16</f>
        <v>1414350000</v>
      </c>
      <c r="E34" s="17">
        <f t="shared" si="154"/>
        <v>589312499.99999988</v>
      </c>
      <c r="F34" s="17">
        <f t="shared" si="154"/>
        <v>679997804.56000006</v>
      </c>
      <c r="G34" s="17">
        <f t="shared" si="154"/>
        <v>90685304.560000002</v>
      </c>
      <c r="H34" s="24">
        <f>G34/E34*100</f>
        <v>15.388321910701034</v>
      </c>
      <c r="I34" s="17"/>
      <c r="J34" s="17">
        <f>+J5+J6+J7+J8+J9+J10+J11+J12+J13+J14+J16</f>
        <v>412843695.36000001</v>
      </c>
      <c r="K34" s="17">
        <f t="shared" ref="K34:BK34" si="155">+K5+K6+K7+K8+K9+K10+K11+K12+K13+K14+K16</f>
        <v>448170000</v>
      </c>
      <c r="L34" s="17">
        <f t="shared" si="155"/>
        <v>186737500</v>
      </c>
      <c r="M34" s="17">
        <f t="shared" si="155"/>
        <v>219920391.05000001</v>
      </c>
      <c r="N34" s="17">
        <f t="shared" si="155"/>
        <v>33182891.050000001</v>
      </c>
      <c r="O34" s="24">
        <f t="shared" si="96"/>
        <v>17.769805770131867</v>
      </c>
      <c r="P34" s="17">
        <f t="shared" ref="P34" si="156">SUM(P5:P14)</f>
        <v>0</v>
      </c>
      <c r="Q34" s="17">
        <f>+Q5+Q6+Q7+Q8+Q9+Q10+Q11+Q12+Q13+Q14+Q16</f>
        <v>110492676.13</v>
      </c>
      <c r="R34" s="17">
        <f>+R5+R6+R7+R8+R9+R10+R11+R12+R13+R14+R16</f>
        <v>109282300</v>
      </c>
      <c r="S34" s="17">
        <f>+S5+S6+S7+S8+S9+S10+S11+S12+S13+S14+S16</f>
        <v>45534291.666666664</v>
      </c>
      <c r="T34" s="17">
        <f>+T5+T6+T7+T8+T9+T10+T11+T12+T13+T14+T16</f>
        <v>51207246.429999992</v>
      </c>
      <c r="U34" s="17">
        <f>+U5+U6+U7+U8+U9+U10+U11+U12+U13+U14+U16</f>
        <v>5672954.7633333337</v>
      </c>
      <c r="V34" s="24">
        <f t="shared" si="100"/>
        <v>12.458642828710598</v>
      </c>
      <c r="W34" s="17">
        <f t="shared" ref="W34" si="157">SUM(W5:W14)</f>
        <v>0</v>
      </c>
      <c r="X34" s="17">
        <f>+X5+X6+X7+X8+X9+X10+X11+X12+X13+X16</f>
        <v>84875441.569999978</v>
      </c>
      <c r="Y34" s="17">
        <f>+Y5+Y6+Y7+Y8+Y9+Y10+Y11+Y12+Y13+Y16</f>
        <v>91633195.129999995</v>
      </c>
      <c r="Z34" s="17">
        <f>+Z5+Z6+Z7+Z8+Z9+Z10+Z11+Z12+Z13+Z16</f>
        <v>38180497.970833331</v>
      </c>
      <c r="AA34" s="17">
        <f>+AA5+AA6+AA7+AA8+AA9+AA10+AA11+AA12+AA13+AA16</f>
        <v>35910780.670000002</v>
      </c>
      <c r="AB34" s="17">
        <f>+AB5+AB6+AB7+AB8+AB9+AB10+AB11+AB12+AB13+AB16</f>
        <v>-2269717.3008333328</v>
      </c>
      <c r="AC34" s="24">
        <f t="shared" si="104"/>
        <v>-5.944703242391455</v>
      </c>
      <c r="AD34" s="17">
        <f>SUM(AD5:AD15)</f>
        <v>0</v>
      </c>
      <c r="AE34" s="17">
        <f>+AE5+AE6+AE7+AE8+AE9+AE10+AE11+AE12+AE13+AE14+AE16</f>
        <v>87690383.469999999</v>
      </c>
      <c r="AF34" s="17">
        <f>+AF5+AF6+AF7+AF8+AF9+AF10+AF11+AF12+AF13+AF14+AF16</f>
        <v>83900833.25</v>
      </c>
      <c r="AG34" s="17">
        <f t="shared" si="155"/>
        <v>34958680.520833328</v>
      </c>
      <c r="AH34" s="17">
        <f t="shared" si="155"/>
        <v>41322893.230000012</v>
      </c>
      <c r="AI34" s="17">
        <f t="shared" si="155"/>
        <v>6364212.7091666656</v>
      </c>
      <c r="AJ34" s="24">
        <f t="shared" si="107"/>
        <v>18.204956864358675</v>
      </c>
      <c r="AK34" s="17">
        <f t="shared" ref="AK34" si="158">SUM(AK5:AK14)</f>
        <v>0</v>
      </c>
      <c r="AL34" s="17">
        <f>+AL5+AL6+AL7+AL8+AL9+AL10+AL11+AL12+AL13+AL14+AL16</f>
        <v>79588856.999999985</v>
      </c>
      <c r="AM34" s="17">
        <f>+AM5+AM6+AM7+AM8+AM9+AM10+AM11+AM12+AM13+AM14+AM16</f>
        <v>80058000</v>
      </c>
      <c r="AN34" s="17">
        <f>+AN5+AN6+AN7+AN8+AN9+AN10+AN11+AN12+AN13+AN14+AN16</f>
        <v>33357499.999999996</v>
      </c>
      <c r="AO34" s="17">
        <f>+AO5+AO6+AO7+AO8+AO9+AO10+AO11+AO12+AO13+AO14+AO16</f>
        <v>30861060.839999992</v>
      </c>
      <c r="AP34" s="17">
        <f t="shared" si="155"/>
        <v>-2496439.16</v>
      </c>
      <c r="AQ34" s="24">
        <f t="shared" si="110"/>
        <v>-7.483891658547555</v>
      </c>
      <c r="AR34" s="17">
        <f t="shared" ref="AR34" si="159">SUM(AR5:AR14)</f>
        <v>0</v>
      </c>
      <c r="AS34" s="17">
        <f>+AS5+AS6+AS7+AS8+AS9+AS10+AS11+AS12+AS13+AS16</f>
        <v>220649150.34</v>
      </c>
      <c r="AT34" s="17">
        <f>+AT5+AT6+AT7+AT8+AT9+AT10+AT11+AT12+AT13+AT16</f>
        <v>201759719.48000002</v>
      </c>
      <c r="AU34" s="17">
        <f>+AU5+AU6+AU7+AU8+AU9+AU10+AU11+AU12+AU13+AU16</f>
        <v>84066549.783333331</v>
      </c>
      <c r="AV34" s="17">
        <f>+AV5+AV6+AV7+AV8+AV9+AV10+AV11+AV12+AV13+AV16</f>
        <v>103569685.91999999</v>
      </c>
      <c r="AW34" s="17">
        <f>+AW5+AW6+AW7+AW8+AW9+AW10+AW11+AW12+AW13+AW16</f>
        <v>19503136.13666667</v>
      </c>
      <c r="AX34" s="24">
        <f t="shared" si="114"/>
        <v>23.199639079910568</v>
      </c>
      <c r="AY34" s="17">
        <f>SUM(AY5:AY16)</f>
        <v>0</v>
      </c>
      <c r="AZ34" s="17">
        <f>+AZ5+AZ6+AZ7+AZ8+AZ9+AZ10+AZ11+AZ12+AZ13+AZ14+AZ16</f>
        <v>93543580.289999992</v>
      </c>
      <c r="BA34" s="17">
        <f t="shared" si="155"/>
        <v>83257800</v>
      </c>
      <c r="BB34" s="17">
        <f t="shared" si="155"/>
        <v>34690749.999999993</v>
      </c>
      <c r="BC34" s="17">
        <f t="shared" si="155"/>
        <v>43309958.829999998</v>
      </c>
      <c r="BD34" s="17">
        <f>+BD5+BD6+BD7+BD8+BD9+BD10+BD11+BD12+BD13+BD14+BD16</f>
        <v>8619208.8299999982</v>
      </c>
      <c r="BE34" s="24">
        <f t="shared" si="117"/>
        <v>24.845841701318076</v>
      </c>
      <c r="BF34" s="17">
        <f t="shared" ref="BF34" si="160">SUM(BF5:BF14)</f>
        <v>0</v>
      </c>
      <c r="BG34" s="17">
        <f>+BG5+BG6+BG7+BG8+BG9+BG10+BG11+BG12+BG13+BG14+BG16</f>
        <v>93205506.430000007</v>
      </c>
      <c r="BH34" s="17">
        <f>+BH5+BH6+BH7+BH8+BH9+BH10+BH11+BH12+BH13+BH14+BH16</f>
        <v>92082596</v>
      </c>
      <c r="BI34" s="17">
        <f>+BI5+BI6+BI7+BI8+BI9+BI10+BI11+BI12+BI13+BI14+BI16</f>
        <v>38367748.333333336</v>
      </c>
      <c r="BJ34" s="17">
        <f>+BJ5+BJ6+BJ7+BJ8+BJ9+BJ10+BJ11+BJ12+BJ13+BJ14+BJ16</f>
        <v>45528271.620000005</v>
      </c>
      <c r="BK34" s="17">
        <f t="shared" si="155"/>
        <v>7160523.2866666662</v>
      </c>
      <c r="BL34" s="24">
        <f t="shared" si="121"/>
        <v>18.662870764416763</v>
      </c>
      <c r="BM34" s="17">
        <f t="shared" ref="BM34" si="161">SUM(BM5:BM14)</f>
        <v>0</v>
      </c>
      <c r="BN34" s="17">
        <f>+BN5+BN6+BN7+BN8+BN9+BN10+BN11+BN12+BN13+BN16</f>
        <v>94755256.300000012</v>
      </c>
      <c r="BO34" s="17">
        <f>+BO5+BO6+BO7+BO8+BO9+BO10+BO11+BO12+BO13+BO16</f>
        <v>89970000</v>
      </c>
      <c r="BP34" s="17">
        <f t="shared" ref="BP34:BR34" si="162">+BP5+BP6+BP7+BP8+BP9+BP10+BP11+BP12+BP13+BP16</f>
        <v>37487500.000000007</v>
      </c>
      <c r="BQ34" s="17">
        <f t="shared" si="162"/>
        <v>45617262.810000025</v>
      </c>
      <c r="BR34" s="17">
        <f t="shared" si="162"/>
        <v>8129762.8099999987</v>
      </c>
      <c r="BS34" s="24">
        <f t="shared" si="125"/>
        <v>21.686596358786254</v>
      </c>
      <c r="BT34" s="17">
        <f>SUM(BT5:BT16)</f>
        <v>0</v>
      </c>
      <c r="BU34" s="17">
        <f>+BU5+BU6+BU7+BU8+BU9+BU10+BU11+BU12+BU13+BU14+BU16</f>
        <v>99769277.230000004</v>
      </c>
      <c r="BV34" s="17">
        <f>+BV5+BV6+BV7+BV8+BV9+BV10+BV11+BV12+BV13+BV14+BV16</f>
        <v>86638930</v>
      </c>
      <c r="BW34" s="17">
        <f>+BW5+BW6+BW7+BW8+BW9+BW10+BW11+BW12+BW13+BW14+BW16</f>
        <v>36099554.166666664</v>
      </c>
      <c r="BX34" s="17">
        <f>+BX5+BX6+BX7+BX8+BX9+BX10+BX11+BX12+BX13+BX14+BX16</f>
        <v>44654569.429999985</v>
      </c>
      <c r="BY34" s="17">
        <f t="shared" ref="BY34:DM34" si="163">+BY5+BY6+BY7+BY8+BY9+BY10+BY11+BY12+BY13+BY14+BY16</f>
        <v>8555015.2633333337</v>
      </c>
      <c r="BZ34" s="24">
        <f t="shared" si="129"/>
        <v>23.698395896625225</v>
      </c>
      <c r="CA34" s="17">
        <f t="shared" ref="CA34" si="164">SUM(CA5:CA14)</f>
        <v>0</v>
      </c>
      <c r="CB34" s="17">
        <f>+CB5+CB6+CB7+CB8+CB9+CB10+CB11+CB12+CB13+CB14+CB16</f>
        <v>144478152.75999999</v>
      </c>
      <c r="CC34" s="17">
        <f>+CC5+CC6+CC7+CC8+CC9+CC10+CC11+CC12+CC13+CC14+CC16</f>
        <v>148842951.72999996</v>
      </c>
      <c r="CD34" s="17">
        <f>+CD5+CD6+CD7+CD8+CD9+CD10+CD11+CD12+CD13+CD14+CD16</f>
        <v>62017896.554166667</v>
      </c>
      <c r="CE34" s="17">
        <f>+CE5+CE6+CE7+CE8+CE9+CE10+CE11+CE12+CE13+CE14+CE16</f>
        <v>75216928.769999996</v>
      </c>
      <c r="CF34" s="17">
        <f t="shared" si="163"/>
        <v>13199032.215833331</v>
      </c>
      <c r="CG34" s="24">
        <f t="shared" si="133"/>
        <v>21.282618323414511</v>
      </c>
      <c r="CH34" s="17">
        <f t="shared" ref="CH34" si="165">SUM(CH5:CH14)</f>
        <v>0</v>
      </c>
      <c r="CI34" s="17">
        <f>+CI5+CI6+CI7+CI8+CI9+CI10+CI11+CI12+CI13+CI14+CI16</f>
        <v>54258137.560000002</v>
      </c>
      <c r="CJ34" s="17">
        <f t="shared" si="163"/>
        <v>47342300</v>
      </c>
      <c r="CK34" s="17">
        <f t="shared" si="163"/>
        <v>19725958.333333332</v>
      </c>
      <c r="CL34" s="17">
        <f t="shared" si="163"/>
        <v>23915720.760000002</v>
      </c>
      <c r="CM34" s="17">
        <f t="shared" si="163"/>
        <v>4189762.4266666668</v>
      </c>
      <c r="CN34" s="24">
        <f t="shared" si="137"/>
        <v>21.239842221438334</v>
      </c>
      <c r="CO34" s="17">
        <f t="shared" ref="CO34" si="166">SUM(CO5:CO14)</f>
        <v>0</v>
      </c>
      <c r="CP34" s="17">
        <f>+CP5+CP6+CP7+CP8+CP9+CP10+CP11+CP12+CP13+CP14+CP16</f>
        <v>114956532.76000002</v>
      </c>
      <c r="CQ34" s="17">
        <f>+CQ5+CQ6+CQ7+CQ8+CQ9+CQ10+CQ11+CQ12+CQ13+CQ14+CQ16</f>
        <v>113212391.57000001</v>
      </c>
      <c r="CR34" s="17">
        <f>+CR5+CR6+CR7+CR8+CR9+CR10+CR11+CR12+CR13+CR14+CR16</f>
        <v>47171829.820833333</v>
      </c>
      <c r="CS34" s="17">
        <f>+CS5+CS6+CS7+CS8+CS9+CS10+CS11+CS12+CS13+CS14+CS16</f>
        <v>53012355.219999999</v>
      </c>
      <c r="CT34" s="17">
        <f t="shared" si="163"/>
        <v>5840525.3991666669</v>
      </c>
      <c r="CU34" s="24">
        <f t="shared" si="141"/>
        <v>12.381384019551458</v>
      </c>
      <c r="CV34" s="17">
        <f t="shared" ref="CV34" si="167">SUM(CV5:CV14)</f>
        <v>0</v>
      </c>
      <c r="CW34" s="17">
        <f t="shared" ref="CW34" si="168">+CW5+CW6+CW7+CW8+CW9+CW10+CW11+CW12+CW13+CW14+CW16</f>
        <v>55160866.149999999</v>
      </c>
      <c r="CX34" s="17">
        <f t="shared" si="163"/>
        <v>52248706</v>
      </c>
      <c r="CY34" s="17">
        <f t="shared" si="163"/>
        <v>21770294.166666668</v>
      </c>
      <c r="CZ34" s="17">
        <f t="shared" si="163"/>
        <v>31903916.630000003</v>
      </c>
      <c r="DA34" s="17">
        <f t="shared" si="163"/>
        <v>10133622.463333333</v>
      </c>
      <c r="DB34" s="24">
        <f t="shared" si="145"/>
        <v>46.547935391931041</v>
      </c>
      <c r="DC34" s="17">
        <f t="shared" ref="DC34" si="169">SUM(DC5:DC14)</f>
        <v>0</v>
      </c>
      <c r="DD34" s="17">
        <f>+DD5+DD6+DD7+DD8+DD9+DD10+DD11+DD12+DD13+DD16</f>
        <v>59804391.93</v>
      </c>
      <c r="DE34" s="17">
        <f t="shared" ref="DE34:DH34" si="170">+DE5+DE6+DE7+DE8+DE9+DE10+DE11+DE12+DE13+DE16</f>
        <v>57314000</v>
      </c>
      <c r="DF34" s="17">
        <f t="shared" si="170"/>
        <v>23880833.333333328</v>
      </c>
      <c r="DG34" s="17">
        <f t="shared" si="170"/>
        <v>24066340.420000006</v>
      </c>
      <c r="DH34" s="17">
        <f t="shared" si="170"/>
        <v>185507.08666666667</v>
      </c>
      <c r="DI34" s="24">
        <f t="shared" si="149"/>
        <v>0.77680323830128784</v>
      </c>
      <c r="DJ34" s="17">
        <f>SUM(DJ5:DJ16)</f>
        <v>0</v>
      </c>
      <c r="DK34" s="17">
        <f t="shared" ref="DK34" si="171">+DK5+DK6+DK7+DK8+DK9+DK10+DK11+DK12+DK13+DK14+DK16</f>
        <v>3229079033.8600001</v>
      </c>
      <c r="DL34" s="17">
        <f t="shared" si="163"/>
        <v>3068236821.4200001</v>
      </c>
      <c r="DM34" s="17">
        <f t="shared" si="163"/>
        <v>1278432008.925</v>
      </c>
      <c r="DN34" s="17">
        <f>+DN5+DN6+DN7+DN8+DN9+DN10+DN11+DN12+DN13+DN14+DN16</f>
        <v>1550015187.1900001</v>
      </c>
      <c r="DO34" s="17">
        <f>+DO5+DO6+DO7+DO8+DO9+DO10+DO11+DO12+DO13+DO14+DO16</f>
        <v>271583178.26500022</v>
      </c>
      <c r="DP34" s="24">
        <f t="shared" si="153"/>
        <v>21.243458890971247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1361981166.3599997</v>
      </c>
      <c r="D35" s="17">
        <f t="shared" ref="D35:G35" si="173">SUM(D18,D19,D20,D21,D22,D23,D24,D25,D26,D27,D28,D30,D31,D32)</f>
        <v>1364751198.1400001</v>
      </c>
      <c r="E35" s="17">
        <f t="shared" si="173"/>
        <v>568646332.55833328</v>
      </c>
      <c r="F35" s="17">
        <f t="shared" si="173"/>
        <v>577890597.96999991</v>
      </c>
      <c r="G35" s="17">
        <f t="shared" si="173"/>
        <v>9244265.4116666671</v>
      </c>
      <c r="H35" s="24">
        <f>G35/E35*100</f>
        <v>1.6256616603991489</v>
      </c>
      <c r="I35" s="17"/>
      <c r="J35" s="17">
        <f>SUM(J18,J19,J20,J21,J22,J23,J24,J25,J26,J27,J28,J30,J31,J32)</f>
        <v>430656424.52999985</v>
      </c>
      <c r="K35" s="17">
        <f t="shared" ref="K35:N35" si="174">SUM(K18,K19,K20,K21,K22,K23,K24,K25,K26,K27,K28,K30,K31,K32)</f>
        <v>441150000</v>
      </c>
      <c r="L35" s="17">
        <f t="shared" si="174"/>
        <v>183812500</v>
      </c>
      <c r="M35" s="17">
        <f t="shared" si="174"/>
        <v>185427041.90999997</v>
      </c>
      <c r="N35" s="17">
        <f t="shared" si="174"/>
        <v>1614541.9100000004</v>
      </c>
      <c r="O35" s="24">
        <f t="shared" si="96"/>
        <v>0.87836350085005122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101603975.24999999</v>
      </c>
      <c r="R35" s="17">
        <f t="shared" si="176"/>
        <v>106362683.81999999</v>
      </c>
      <c r="S35" s="17">
        <f t="shared" si="176"/>
        <v>44317784.924999997</v>
      </c>
      <c r="T35" s="17">
        <f t="shared" si="176"/>
        <v>43569719.479999997</v>
      </c>
      <c r="U35" s="17">
        <f t="shared" si="176"/>
        <v>-748065.44499999995</v>
      </c>
      <c r="V35" s="24">
        <f t="shared" si="100"/>
        <v>-1.6879576591338403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77185271.799999982</v>
      </c>
      <c r="Y35" s="17">
        <f>SUM(Y18,Y19,Y20,Y21,Y22,Y23,Y24,Y25,Y26,Y27,Y28,Y30,Y31,Y32)</f>
        <v>86338855.299999997</v>
      </c>
      <c r="Z35" s="17">
        <f>SUM(Z18,Z19,Z20,Z21,Z22,Z23,Z24,Z25,Z26,Z27,Z28,Z30,Z31,Z32)</f>
        <v>35974523.041666664</v>
      </c>
      <c r="AA35" s="17">
        <f>SUM(AA18,AA19,AA20,AA21,AA22,AA23,AA24,AA25,AA26,AA27,AA28,AA30,AA31,AA32)</f>
        <v>31545268.149999995</v>
      </c>
      <c r="AB35" s="17">
        <f>SUM(AB18,AB19,AB20,AB21,AB22,AB23,AB24,AB25,AB26,AB27,AB28,AB30,AB31,AB32)</f>
        <v>-4429254.8916666657</v>
      </c>
      <c r="AC35" s="24">
        <f t="shared" si="104"/>
        <v>-12.312199070816265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80928169.820000008</v>
      </c>
      <c r="AF35" s="17">
        <f t="shared" ref="AF35:AI35" si="179">SUM(AF18,AF19,AF20,AF21,AF22,AF23,AF24,AF25,AF26,AF27,AF28,AF30,AF31,AF32)</f>
        <v>83221538.430000007</v>
      </c>
      <c r="AG35" s="17">
        <f t="shared" si="179"/>
        <v>34675641.012500003</v>
      </c>
      <c r="AH35" s="17">
        <f t="shared" si="179"/>
        <v>33582874.530000001</v>
      </c>
      <c r="AI35" s="17">
        <f t="shared" si="179"/>
        <v>-1092766.4825000002</v>
      </c>
      <c r="AJ35" s="24">
        <f t="shared" si="107"/>
        <v>-3.1513951886457581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72332286.600000009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32264789.583333336</v>
      </c>
      <c r="AO35" s="17">
        <f>SUM(AO18,AO19,AO20,AO21,AO22,AO23,AO24,AO25,AO26,AO27,AO28,AO30,AO31,AO32)</f>
        <v>27087304.120000005</v>
      </c>
      <c r="AP35" s="17">
        <f t="shared" ref="AP35" si="181">SUM(AP18,AP19,AP20,AP21,AP22,AP23,AP24,AP25,AP26,AP27,AP28,AP30,AP31,AP32)</f>
        <v>-5177485.4633333338</v>
      </c>
      <c r="AQ35" s="24">
        <f t="shared" si="110"/>
        <v>-16.046859533861056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193033817.75</v>
      </c>
      <c r="AT35" s="17">
        <f>SUM(AT18,AT19,AT20,AT21,AT22,AT23,AT24,AT25,AT26,AT27,AT28,AT30,AT31,AT32)</f>
        <v>198045516.50000003</v>
      </c>
      <c r="AU35" s="17">
        <f>SUM(AU18,AU19,AU20,AU21,AU22,AU23,AU24,AU25,AU26,AU27,AU28,AU30,AU31,AU32)</f>
        <v>82518965.208333328</v>
      </c>
      <c r="AV35" s="17">
        <f>SUM(AV18,AV19,AV20,AV21,AV22,AV23,AV24,AV25,AV26,AV27,AV28,AV30,AV31,AV32)</f>
        <v>84231040.639999986</v>
      </c>
      <c r="AW35" s="17">
        <f>SUM(AW18,AW19,AW20,AW21,AW22,AW23,AW24,AW25,AW26,AW27,AW28,AW30,AW31,AW32)</f>
        <v>1712075.4316666671</v>
      </c>
      <c r="AX35" s="24">
        <f t="shared" si="114"/>
        <v>2.0747659975427926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77956965.819999993</v>
      </c>
      <c r="BA35" s="17">
        <f t="shared" ref="BA35" si="184">SUM(BA18,BA19,BA20,BA21,BA22,BA23,BA24,BA25,BA26,BA27,BA28,BA30,BA31,BA32)</f>
        <v>82611773.019999996</v>
      </c>
      <c r="BB35" s="17">
        <f>SUM(BB18,BB19,BB20,BB21,BB22,BB23,BB24,BB25,BB26,BB27,BB28,BB30,BB31,BB32)</f>
        <v>34421572.091666661</v>
      </c>
      <c r="BC35" s="17">
        <f>SUM(BC18,BC19,BC20,BC21,BC22,BC23,BC24,BC25,BC26,BC27,BC28,BC30,BC31,BC32)</f>
        <v>33033450.709999997</v>
      </c>
      <c r="BD35" s="17">
        <f>SUM(BD18,BD19,BD20,BD21,BD22,BD23,BD24,BD25,BD26,BD27,BD28,BD30,BD31,BD32)</f>
        <v>-1388121.3816666664</v>
      </c>
      <c r="BE35" s="24">
        <f>BD35/BB35*100</f>
        <v>-4.0327076810147364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82173473.00999999</v>
      </c>
      <c r="BH35" s="17">
        <f>SUM(BH18,BH19,BH20,BH21,BH22,BH23,BH24,BH25,BH26,BH27,BH28,BH30,BH31,BH32)</f>
        <v>87028648.680000007</v>
      </c>
      <c r="BI35" s="17">
        <f>SUM(BI18,BI19,BI20,BI21,BI22,BI23,BI24,BI25,BI26,BI27,BI28,BI30,BI31,BI32)</f>
        <v>36261936.950000003</v>
      </c>
      <c r="BJ35" s="17">
        <f>SUM(BJ18,BJ19,BJ20,BJ21,BJ22,BJ23,BJ24,BJ25,BJ26,BJ27,BJ28,BJ30,BJ31,BJ32)</f>
        <v>35402440.460000001</v>
      </c>
      <c r="BK35" s="17">
        <f t="shared" ref="BK35" si="186">SUM(BK18,BK19,BK20,BK21,BK22,BK23,BK24,BK25,BK26,BK27,BK28,BK30,BK31,BK32)</f>
        <v>-859496.49000000011</v>
      </c>
      <c r="BL35" s="24">
        <f t="shared" si="121"/>
        <v>-2.3702442899978622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82145160.229999989</v>
      </c>
      <c r="BO35" s="17">
        <f>SUM(BO18,BO19,BO20,BO21,BO22,BO23,BO24,BO25,BO26,BO27,BO28,BO30,BO31,BO32)</f>
        <v>86550000</v>
      </c>
      <c r="BP35" s="17">
        <f>SUM(BP18,BP19,BP20,BP21,BP22,BP23,BP24,BP25,BP26,BP27,BP28,BP30,BP31,BP32)</f>
        <v>36062500</v>
      </c>
      <c r="BQ35" s="17">
        <f>SUM(BQ18,BQ19,BQ20,BQ21,BQ22,BQ23,BQ24,BQ25,BQ26,BQ27,BQ28,BQ30,BQ31,BQ32)</f>
        <v>32149585.659999996</v>
      </c>
      <c r="BR35" s="17">
        <f>SUM(BR18,BR19,BR20,BR21,BR22,BR23,BR24,BR25,BR26,BR27,BR28,BR30,BR31,BR32)</f>
        <v>-3912914.34</v>
      </c>
      <c r="BS35" s="24">
        <f t="shared" si="125"/>
        <v>-10.850369053726169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79980001.010000005</v>
      </c>
      <c r="BV35" s="17">
        <f>SUM(BV18,BV19,BV20,BV21,BV22,BV23,BV24,BV25,BV26,BV27,BV28,BV30,BV31,BV32)</f>
        <v>85949251</v>
      </c>
      <c r="BW35" s="17">
        <f>SUM(BW18,BW19,BW20,BW21,BW22,BW23,BW24,BW25,BW26,BW27,BW28,BW30,BW31,BW32)</f>
        <v>35812187.916666664</v>
      </c>
      <c r="BX35" s="17">
        <f>SUM(BX18,BX19,BX20,BX21,BX22,BX23,BX24,BX25,BX26,BX27,BX28,BX30,BX31,BX32)</f>
        <v>33371234.280000001</v>
      </c>
      <c r="BY35" s="17">
        <f t="shared" ref="BY35" si="189">SUM(BY18,BY19,BY20,BY21,BY22,BY23,BY24,BY25,BY26,BY27,BY28,BY30,BY31,BY32)</f>
        <v>-2440953.6366666667</v>
      </c>
      <c r="BZ35" s="24">
        <f t="shared" si="129"/>
        <v>-6.8159857821215919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140811773.88</v>
      </c>
      <c r="CC35" s="17">
        <f>SUM(CC18,CC19,CC20,CC21,CC22,CC23,CC24,CC25,CC26,CC27,CC28,CC30,CC31,CC32)</f>
        <v>141019760.53999999</v>
      </c>
      <c r="CD35" s="17">
        <f>SUM(CD18,CD19,CD20,CD21,CD22,CD23,CD24,CD25,CD26,CD27,CD28,CD30,CD31,CD32)</f>
        <v>58758233.558333337</v>
      </c>
      <c r="CE35" s="17">
        <f>SUM(CE18,CE19,CE20,CE21,CE22,CE23,CE24,CE25,CE26,CE27,CE28,CE30,CE31,CE32)</f>
        <v>55547160.18</v>
      </c>
      <c r="CF35" s="17">
        <f t="shared" ref="CF35" si="191">SUM(CF18,CF19,CF20,CF21,CF22,CF23,CF24,CF25,CF26,CF27,CF28,CF30,CF31,CF32)</f>
        <v>-3211073.3783333329</v>
      </c>
      <c r="CG35" s="24">
        <f t="shared" si="133"/>
        <v>-5.4648909333625211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43598939.649999991</v>
      </c>
      <c r="CJ35" s="17">
        <f t="shared" si="193"/>
        <v>47315300</v>
      </c>
      <c r="CK35" s="17">
        <f t="shared" si="193"/>
        <v>19714708.333333336</v>
      </c>
      <c r="CL35" s="17">
        <f t="shared" si="193"/>
        <v>18698780.460000001</v>
      </c>
      <c r="CM35" s="17">
        <f t="shared" si="193"/>
        <v>-1015927.8733333333</v>
      </c>
      <c r="CN35" s="24">
        <f t="shared" si="137"/>
        <v>-5.1531468594725158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104683568.2</v>
      </c>
      <c r="CQ35" s="17">
        <f>SUM(CQ18,CQ19,CQ20,CQ21,CQ22,CQ23,CQ24,CQ25,CQ26,CQ27,CQ28,CQ30,CQ31,CQ32)</f>
        <v>106147677.41999999</v>
      </c>
      <c r="CR35" s="17">
        <f>SUM(CR18,CR19,CR20,CR21,CR22,CR23,CR24,CR25,CR26,CR27,CR28,CR30,CR31,CR32)</f>
        <v>44228198.92499999</v>
      </c>
      <c r="CS35" s="17">
        <f>SUM(CS18,CS19,CS20,CS21,CS22,CS23,CS24,CS25,CS26,CS27,CS28,CS30,CS31,CS32)</f>
        <v>44973136.259999998</v>
      </c>
      <c r="CT35" s="17">
        <f t="shared" ref="CT35" si="195">SUM(CT18,CT19,CT20,CT21,CT22,CT23,CT24,CT25,CT26,CT27,CT28,CT30,CT31,CT32)</f>
        <v>744937.3350000002</v>
      </c>
      <c r="CU35" s="24">
        <f t="shared" si="141"/>
        <v>1.6843040257262756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48871758.57</v>
      </c>
      <c r="CX35" s="17">
        <f t="shared" si="197"/>
        <v>47773990</v>
      </c>
      <c r="CY35" s="17">
        <f t="shared" si="197"/>
        <v>19905829.166666668</v>
      </c>
      <c r="CZ35" s="17">
        <f t="shared" si="197"/>
        <v>20992251.050000004</v>
      </c>
      <c r="DA35" s="17">
        <f t="shared" si="197"/>
        <v>1086421.8833333333</v>
      </c>
      <c r="DB35" s="24">
        <f t="shared" si="145"/>
        <v>5.4578077317804095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53757194.509999998</v>
      </c>
      <c r="DE35" s="17">
        <f>SUM(DE18,DE19,DE20,DE21,DE22,DE23,DE24,DE25,DE26,DE27,DE28,DE30,DE31,DE32)</f>
        <v>55270000</v>
      </c>
      <c r="DF35" s="17">
        <f t="shared" si="199"/>
        <v>23029166.666666664</v>
      </c>
      <c r="DG35" s="17">
        <f t="shared" si="199"/>
        <v>21933430.899999999</v>
      </c>
      <c r="DH35" s="17">
        <f t="shared" si="199"/>
        <v>-1095735.7666666666</v>
      </c>
      <c r="DI35" s="24">
        <f t="shared" si="149"/>
        <v>-4.7580348109281712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3109478614.9200006</v>
      </c>
      <c r="DL35" s="17">
        <f t="shared" si="201"/>
        <v>3128299719.8500004</v>
      </c>
      <c r="DM35" s="17">
        <f t="shared" si="201"/>
        <v>1290404869.9375</v>
      </c>
      <c r="DN35" s="17">
        <f>SUM(DN18,DN19,DN20,DN21,DN22,DN23,DN24,DN25,DN26,DN27,DN28,DN30,DN31,DN32)</f>
        <v>1279435316.76</v>
      </c>
      <c r="DO35" s="17">
        <f t="shared" si="201"/>
        <v>-10969553.177500062</v>
      </c>
      <c r="DP35" s="24">
        <f t="shared" si="153"/>
        <v>-0.85008615769028872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61025962.220000029</v>
      </c>
      <c r="D36" s="17">
        <f>D34-D35</f>
        <v>49598801.859999895</v>
      </c>
      <c r="E36" s="17">
        <f>E34-E35</f>
        <v>20666167.441666603</v>
      </c>
      <c r="F36" s="17">
        <f>F34-F35</f>
        <v>102107206.59000015</v>
      </c>
      <c r="G36" s="17">
        <f>G34-G35</f>
        <v>81441039.148333341</v>
      </c>
      <c r="H36" s="24">
        <f>G36/E36*100</f>
        <v>394.07906365906035</v>
      </c>
      <c r="I36" s="17"/>
      <c r="J36" s="17">
        <f>J34-J35</f>
        <v>-17812729.169999838</v>
      </c>
      <c r="K36" s="17">
        <f t="shared" ref="K36:N36" si="203">K34-K35</f>
        <v>7020000</v>
      </c>
      <c r="L36" s="17">
        <f t="shared" si="203"/>
        <v>2925000</v>
      </c>
      <c r="M36" s="17">
        <f t="shared" si="203"/>
        <v>34493349.140000045</v>
      </c>
      <c r="N36" s="17">
        <f t="shared" si="203"/>
        <v>31568349.140000001</v>
      </c>
      <c r="O36" s="24">
        <f t="shared" si="96"/>
        <v>1079.2597996581196</v>
      </c>
      <c r="P36" s="17">
        <f t="shared" ref="P36:U36" si="204">P34-P35</f>
        <v>0</v>
      </c>
      <c r="Q36" s="17">
        <f t="shared" si="204"/>
        <v>8888700.8800000101</v>
      </c>
      <c r="R36" s="17">
        <f t="shared" si="204"/>
        <v>2919616.1800000072</v>
      </c>
      <c r="S36" s="17">
        <f t="shared" si="204"/>
        <v>1216506.7416666672</v>
      </c>
      <c r="T36" s="17">
        <f t="shared" si="204"/>
        <v>7637526.9499999955</v>
      </c>
      <c r="U36" s="17">
        <f t="shared" si="204"/>
        <v>6421020.208333334</v>
      </c>
      <c r="V36" s="24">
        <f t="shared" si="100"/>
        <v>527.82446561177755</v>
      </c>
      <c r="W36" s="17">
        <f t="shared" ref="W36:AA36" si="205">W34-W35</f>
        <v>0</v>
      </c>
      <c r="X36" s="17">
        <f t="shared" si="205"/>
        <v>7690169.7699999958</v>
      </c>
      <c r="Y36" s="17">
        <f t="shared" si="205"/>
        <v>5294339.8299999982</v>
      </c>
      <c r="Z36" s="17">
        <f t="shared" si="205"/>
        <v>2205974.9291666672</v>
      </c>
      <c r="AA36" s="17">
        <f t="shared" si="205"/>
        <v>4365512.520000007</v>
      </c>
      <c r="AB36" s="17">
        <f>AB34-AB35</f>
        <v>2159537.5908333329</v>
      </c>
      <c r="AC36" s="24">
        <f t="shared" si="104"/>
        <v>97.894929007607686</v>
      </c>
      <c r="AD36" s="17">
        <f t="shared" ref="AD36:AI36" si="206">AD34-AD35</f>
        <v>0</v>
      </c>
      <c r="AE36" s="17">
        <f t="shared" si="206"/>
        <v>6762213.6499999911</v>
      </c>
      <c r="AF36" s="17">
        <f t="shared" si="206"/>
        <v>679294.81999999285</v>
      </c>
      <c r="AG36" s="17">
        <f t="shared" si="206"/>
        <v>283039.50833332539</v>
      </c>
      <c r="AH36" s="17">
        <f t="shared" si="206"/>
        <v>7740018.7000000104</v>
      </c>
      <c r="AI36" s="17">
        <f t="shared" si="206"/>
        <v>7456979.1916666655</v>
      </c>
      <c r="AJ36" s="24">
        <f t="shared" si="107"/>
        <v>2634.6071739514368</v>
      </c>
      <c r="AK36" s="17">
        <f t="shared" ref="AK36:AP36" si="207">AK34-AK35</f>
        <v>0</v>
      </c>
      <c r="AL36" s="17">
        <f t="shared" si="207"/>
        <v>7256570.3999999762</v>
      </c>
      <c r="AM36" s="17">
        <f t="shared" si="207"/>
        <v>2622505</v>
      </c>
      <c r="AN36" s="17">
        <f t="shared" si="207"/>
        <v>1092710.4166666605</v>
      </c>
      <c r="AO36" s="17">
        <f>AO34-AO35</f>
        <v>3773756.7199999876</v>
      </c>
      <c r="AP36" s="17">
        <f t="shared" si="207"/>
        <v>2681046.3033333337</v>
      </c>
      <c r="AQ36" s="24">
        <f t="shared" si="110"/>
        <v>245.35743985235632</v>
      </c>
      <c r="AR36" s="17">
        <f t="shared" ref="AR36:AW36" si="208">AR34-AR35</f>
        <v>0</v>
      </c>
      <c r="AS36" s="17">
        <f t="shared" si="208"/>
        <v>27615332.590000004</v>
      </c>
      <c r="AT36" s="17">
        <f t="shared" si="208"/>
        <v>3714202.9799999893</v>
      </c>
      <c r="AU36" s="17">
        <f t="shared" si="208"/>
        <v>1547584.575000003</v>
      </c>
      <c r="AV36" s="17">
        <f t="shared" si="208"/>
        <v>19338645.280000001</v>
      </c>
      <c r="AW36" s="17">
        <f t="shared" si="208"/>
        <v>17791060.705000002</v>
      </c>
      <c r="AX36" s="24">
        <f t="shared" si="114"/>
        <v>1149.6018371079958</v>
      </c>
      <c r="AY36" s="17">
        <f t="shared" ref="AY36:BD36" si="209">AY34-AY35</f>
        <v>0</v>
      </c>
      <c r="AZ36" s="17">
        <f t="shared" si="209"/>
        <v>15586614.469999999</v>
      </c>
      <c r="BA36" s="17">
        <f t="shared" si="209"/>
        <v>646026.98000000417</v>
      </c>
      <c r="BB36" s="17">
        <f t="shared" si="209"/>
        <v>269177.90833333135</v>
      </c>
      <c r="BC36" s="17">
        <f t="shared" si="209"/>
        <v>10276508.120000001</v>
      </c>
      <c r="BD36" s="17">
        <f t="shared" si="209"/>
        <v>10007330.211666664</v>
      </c>
      <c r="BE36" s="24">
        <f>BD36/BB36*100</f>
        <v>3717.7383068428767</v>
      </c>
      <c r="BF36" s="17">
        <f t="shared" ref="BF36:BK36" si="210">BF34-BF35</f>
        <v>0</v>
      </c>
      <c r="BG36" s="17">
        <f t="shared" si="210"/>
        <v>11032033.420000017</v>
      </c>
      <c r="BH36" s="17">
        <f t="shared" si="210"/>
        <v>5053947.3199999928</v>
      </c>
      <c r="BI36" s="17">
        <f t="shared" si="210"/>
        <v>2105811.3833333328</v>
      </c>
      <c r="BJ36" s="17">
        <f t="shared" si="210"/>
        <v>10125831.160000004</v>
      </c>
      <c r="BK36" s="17">
        <f t="shared" si="210"/>
        <v>8020019.7766666664</v>
      </c>
      <c r="BL36" s="24">
        <f t="shared" si="121"/>
        <v>380.85176289490892</v>
      </c>
      <c r="BM36" s="17">
        <f t="shared" ref="BM36:BR36" si="211">BM34-BM35</f>
        <v>0</v>
      </c>
      <c r="BN36" s="17">
        <f t="shared" si="211"/>
        <v>12610096.070000023</v>
      </c>
      <c r="BO36" s="17">
        <f t="shared" si="211"/>
        <v>3420000</v>
      </c>
      <c r="BP36" s="17">
        <f t="shared" si="211"/>
        <v>1425000.0000000075</v>
      </c>
      <c r="BQ36" s="17">
        <f t="shared" si="211"/>
        <v>13467677.150000028</v>
      </c>
      <c r="BR36" s="17">
        <f t="shared" si="211"/>
        <v>12042677.149999999</v>
      </c>
      <c r="BS36" s="24">
        <f t="shared" si="125"/>
        <v>845.10015087718853</v>
      </c>
      <c r="BT36" s="17">
        <f t="shared" ref="BT36:BY36" si="212">BT34-BT35</f>
        <v>0</v>
      </c>
      <c r="BU36" s="17">
        <f t="shared" si="212"/>
        <v>19789276.219999999</v>
      </c>
      <c r="BV36" s="17">
        <f t="shared" si="212"/>
        <v>689679</v>
      </c>
      <c r="BW36" s="17">
        <f t="shared" si="212"/>
        <v>287366.25</v>
      </c>
      <c r="BX36" s="17">
        <f t="shared" si="212"/>
        <v>11283335.149999984</v>
      </c>
      <c r="BY36" s="17">
        <f t="shared" si="212"/>
        <v>10995968.9</v>
      </c>
      <c r="BZ36" s="24">
        <f t="shared" si="129"/>
        <v>3826.4649728351883</v>
      </c>
      <c r="CA36" s="17">
        <f t="shared" ref="CA36:CF36" si="213">CA34-CA35</f>
        <v>0</v>
      </c>
      <c r="CB36" s="17">
        <f t="shared" si="213"/>
        <v>3666378.8799999952</v>
      </c>
      <c r="CC36" s="17">
        <f t="shared" si="213"/>
        <v>7823191.1899999678</v>
      </c>
      <c r="CD36" s="17">
        <f t="shared" si="213"/>
        <v>3259662.9958333299</v>
      </c>
      <c r="CE36" s="17">
        <f t="shared" si="213"/>
        <v>19669768.589999996</v>
      </c>
      <c r="CF36" s="17">
        <f t="shared" si="213"/>
        <v>16410105.594166663</v>
      </c>
      <c r="CG36" s="24">
        <f t="shared" si="133"/>
        <v>503.42951449714002</v>
      </c>
      <c r="CH36" s="17">
        <f t="shared" ref="CH36:CM36" si="214">CH34-CH35</f>
        <v>0</v>
      </c>
      <c r="CI36" s="17">
        <f t="shared" si="214"/>
        <v>10659197.910000011</v>
      </c>
      <c r="CJ36" s="17">
        <f t="shared" si="214"/>
        <v>27000</v>
      </c>
      <c r="CK36" s="17">
        <f t="shared" si="214"/>
        <v>11249.999999996275</v>
      </c>
      <c r="CL36" s="17">
        <f t="shared" si="214"/>
        <v>5216940.3000000007</v>
      </c>
      <c r="CM36" s="17">
        <f t="shared" si="214"/>
        <v>5205690.3</v>
      </c>
      <c r="CN36" s="24">
        <f t="shared" si="137"/>
        <v>46272.802666681986</v>
      </c>
      <c r="CO36" s="17">
        <f t="shared" ref="CO36:CT36" si="215">CO34-CO35</f>
        <v>0</v>
      </c>
      <c r="CP36" s="17">
        <f t="shared" si="215"/>
        <v>10272964.560000017</v>
      </c>
      <c r="CQ36" s="17">
        <f t="shared" si="215"/>
        <v>7064714.1500000209</v>
      </c>
      <c r="CR36" s="17">
        <f t="shared" si="215"/>
        <v>2943630.8958333433</v>
      </c>
      <c r="CS36" s="17">
        <f t="shared" si="215"/>
        <v>8039218.9600000009</v>
      </c>
      <c r="CT36" s="17">
        <f t="shared" si="215"/>
        <v>5095588.0641666669</v>
      </c>
      <c r="CU36" s="24">
        <f t="shared" si="141"/>
        <v>173.10553681779126</v>
      </c>
      <c r="CV36" s="17">
        <f t="shared" ref="CV36:DA36" si="216">CV34-CV35</f>
        <v>0</v>
      </c>
      <c r="CW36" s="17">
        <f t="shared" si="216"/>
        <v>6289107.5799999982</v>
      </c>
      <c r="CX36" s="17">
        <f t="shared" si="216"/>
        <v>4474716</v>
      </c>
      <c r="CY36" s="17">
        <f t="shared" si="216"/>
        <v>1864465</v>
      </c>
      <c r="CZ36" s="17">
        <f t="shared" si="216"/>
        <v>10911665.579999998</v>
      </c>
      <c r="DA36" s="17">
        <f t="shared" si="216"/>
        <v>9047200.5800000001</v>
      </c>
      <c r="DB36" s="24">
        <f t="shared" si="145"/>
        <v>485.24378735991291</v>
      </c>
      <c r="DC36" s="17">
        <f t="shared" ref="DC36:DH36" si="217">DC34-DC35</f>
        <v>0</v>
      </c>
      <c r="DD36" s="17">
        <f t="shared" si="217"/>
        <v>6047197.4200000018</v>
      </c>
      <c r="DE36" s="17">
        <f t="shared" si="217"/>
        <v>2044000</v>
      </c>
      <c r="DF36" s="17">
        <f t="shared" si="217"/>
        <v>851666.66666666418</v>
      </c>
      <c r="DG36" s="17">
        <f t="shared" si="217"/>
        <v>2132909.520000007</v>
      </c>
      <c r="DH36" s="17">
        <f t="shared" si="217"/>
        <v>1281242.8533333333</v>
      </c>
      <c r="DI36" s="24">
        <f t="shared" si="149"/>
        <v>150.43947397260317</v>
      </c>
      <c r="DJ36" s="17">
        <f t="shared" ref="DJ36:DM36" si="218">DJ34-DJ35</f>
        <v>0</v>
      </c>
      <c r="DK36" s="17">
        <f t="shared" si="218"/>
        <v>119600418.93999958</v>
      </c>
      <c r="DL36" s="17">
        <f>DL34-DL35</f>
        <v>-60062898.430000305</v>
      </c>
      <c r="DM36" s="17">
        <f t="shared" si="218"/>
        <v>-11972861.012500048</v>
      </c>
      <c r="DN36" s="17">
        <f>DN34-DN35</f>
        <v>270579870.43000007</v>
      </c>
      <c r="DO36" s="17">
        <f>DO34-DO35</f>
        <v>282552731.44250029</v>
      </c>
      <c r="DP36" s="24">
        <f>DO36/DM36*100</f>
        <v>-2359.9433013337934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2914</v>
      </c>
      <c r="C38" s="114">
        <v>575398764.47000003</v>
      </c>
      <c r="D38" s="114">
        <v>0</v>
      </c>
      <c r="E38" s="114">
        <v>0</v>
      </c>
      <c r="F38" s="114">
        <v>543345911.6899997</v>
      </c>
      <c r="G38" s="114">
        <v>543345911.69000006</v>
      </c>
      <c r="H38" s="112"/>
      <c r="I38" s="110" t="s">
        <v>2896</v>
      </c>
      <c r="J38" s="114">
        <v>-53188666.740000002</v>
      </c>
      <c r="K38" s="114">
        <v>0</v>
      </c>
      <c r="L38" s="114">
        <v>0</v>
      </c>
      <c r="M38" s="114">
        <v>-26828233.130000051</v>
      </c>
      <c r="N38" s="114">
        <v>-26828233.1300001</v>
      </c>
      <c r="O38" s="112"/>
      <c r="P38" s="110" t="s">
        <v>2895</v>
      </c>
      <c r="Q38" s="114">
        <v>3152507.16</v>
      </c>
      <c r="R38" s="114">
        <v>0</v>
      </c>
      <c r="S38" s="114">
        <v>0</v>
      </c>
      <c r="T38" s="114">
        <v>9308179.0100000035</v>
      </c>
      <c r="U38" s="114">
        <v>9308179.0099999998</v>
      </c>
      <c r="V38" s="112"/>
      <c r="W38" s="110" t="s">
        <v>2896</v>
      </c>
      <c r="X38" s="114">
        <v>1831494.36</v>
      </c>
      <c r="Y38" s="114">
        <v>0</v>
      </c>
      <c r="Z38" s="114">
        <v>0</v>
      </c>
      <c r="AA38" s="114">
        <v>15230450.690000005</v>
      </c>
      <c r="AB38" s="114">
        <v>15230450.689999999</v>
      </c>
      <c r="AC38" s="112"/>
      <c r="AD38" s="110" t="s">
        <v>2896</v>
      </c>
      <c r="AE38" s="114">
        <v>15336948.689999999</v>
      </c>
      <c r="AF38" s="114">
        <v>0</v>
      </c>
      <c r="AG38" s="114">
        <v>0</v>
      </c>
      <c r="AH38" s="114">
        <v>17118186.499999996</v>
      </c>
      <c r="AI38" s="114">
        <v>17118186.5</v>
      </c>
      <c r="AJ38" s="112"/>
      <c r="AK38" s="110" t="s">
        <v>2896</v>
      </c>
      <c r="AL38" s="114">
        <v>3822400.56</v>
      </c>
      <c r="AM38" s="114">
        <v>0</v>
      </c>
      <c r="AN38" s="114">
        <v>0</v>
      </c>
      <c r="AO38" s="114">
        <v>5652563.0700000003</v>
      </c>
      <c r="AP38" s="114">
        <v>5652563.0700000003</v>
      </c>
      <c r="AQ38" s="112"/>
      <c r="AR38" s="110" t="s">
        <v>2896</v>
      </c>
      <c r="AS38" s="114">
        <v>18827654.399999999</v>
      </c>
      <c r="AT38" s="114">
        <v>0</v>
      </c>
      <c r="AU38" s="114">
        <v>0</v>
      </c>
      <c r="AV38" s="114">
        <v>27595185.54999999</v>
      </c>
      <c r="AW38" s="114">
        <v>27595185.550000001</v>
      </c>
      <c r="AX38" s="112"/>
      <c r="AY38" s="110" t="s">
        <v>2896</v>
      </c>
      <c r="AZ38" s="114">
        <v>4155955.37</v>
      </c>
      <c r="BA38" s="114">
        <v>0</v>
      </c>
      <c r="BB38" s="114">
        <v>0</v>
      </c>
      <c r="BC38" s="114">
        <v>14139892.600000016</v>
      </c>
      <c r="BD38" s="114">
        <v>14139892.6</v>
      </c>
      <c r="BE38" s="112"/>
      <c r="BF38" s="110" t="s">
        <v>2896</v>
      </c>
      <c r="BG38" s="114">
        <v>7897885.21</v>
      </c>
      <c r="BH38" s="114">
        <v>0</v>
      </c>
      <c r="BI38" s="114">
        <v>0</v>
      </c>
      <c r="BJ38" s="114">
        <v>12165965.200000003</v>
      </c>
      <c r="BK38" s="114">
        <v>12165965.199999999</v>
      </c>
      <c r="BL38" s="112"/>
      <c r="BM38" s="110" t="s">
        <v>2896</v>
      </c>
      <c r="BN38" s="114">
        <v>12873359.41</v>
      </c>
      <c r="BO38" s="114">
        <v>0</v>
      </c>
      <c r="BP38" s="114">
        <v>0</v>
      </c>
      <c r="BQ38" s="114">
        <v>23087113.559999991</v>
      </c>
      <c r="BR38" s="114">
        <v>23087113.559999999</v>
      </c>
      <c r="BS38" s="112"/>
      <c r="BT38" s="110" t="s">
        <v>2896</v>
      </c>
      <c r="BU38" s="114">
        <v>15108151.939999999</v>
      </c>
      <c r="BV38" s="114">
        <v>0</v>
      </c>
      <c r="BW38" s="114">
        <v>0</v>
      </c>
      <c r="BX38" s="114">
        <v>18916928.100000009</v>
      </c>
      <c r="BY38" s="114">
        <v>18916928.100000001</v>
      </c>
      <c r="BZ38" s="112"/>
      <c r="CA38" s="110" t="s">
        <v>2896</v>
      </c>
      <c r="CB38" s="114">
        <v>38772600.509999998</v>
      </c>
      <c r="CC38" s="114">
        <v>0</v>
      </c>
      <c r="CD38" s="114">
        <v>0</v>
      </c>
      <c r="CE38" s="114">
        <v>66556480.609999992</v>
      </c>
      <c r="CF38" s="114">
        <v>66556480.609999999</v>
      </c>
      <c r="CG38" s="112"/>
      <c r="CH38" s="110" t="s">
        <v>2896</v>
      </c>
      <c r="CI38" s="114">
        <v>5935474.5199999996</v>
      </c>
      <c r="CJ38" s="114">
        <v>0</v>
      </c>
      <c r="CK38" s="114">
        <v>0</v>
      </c>
      <c r="CL38" s="114">
        <v>7166829.6100000022</v>
      </c>
      <c r="CM38" s="114">
        <v>7166829.6100000003</v>
      </c>
      <c r="CN38" s="112"/>
      <c r="CO38" s="110" t="s">
        <v>2896</v>
      </c>
      <c r="CP38" s="114">
        <v>2384343.91</v>
      </c>
      <c r="CQ38" s="114">
        <v>0</v>
      </c>
      <c r="CR38" s="114">
        <v>0</v>
      </c>
      <c r="CS38" s="114">
        <v>9605845.4900000058</v>
      </c>
      <c r="CT38" s="114">
        <v>9605845.4900000095</v>
      </c>
      <c r="CU38" s="112"/>
      <c r="CV38" s="110" t="s">
        <v>2896</v>
      </c>
      <c r="CW38" s="114">
        <v>-206417.48</v>
      </c>
      <c r="CX38" s="114">
        <v>0</v>
      </c>
      <c r="CY38" s="114">
        <v>0</v>
      </c>
      <c r="CZ38" s="114">
        <v>4665596.2899999963</v>
      </c>
      <c r="DA38" s="114">
        <v>4665596.29</v>
      </c>
      <c r="DB38" s="112"/>
      <c r="DC38" s="110" t="s">
        <v>2896</v>
      </c>
      <c r="DD38" s="114">
        <v>3299562.22</v>
      </c>
      <c r="DE38" s="114">
        <v>0</v>
      </c>
      <c r="DF38" s="114">
        <v>0</v>
      </c>
      <c r="DG38" s="114">
        <v>6469105.2699999977</v>
      </c>
      <c r="DH38" s="114">
        <v>6469105.2699999996</v>
      </c>
      <c r="DI38" s="112"/>
      <c r="DJ38" s="110" t="s">
        <v>2896</v>
      </c>
      <c r="DK38" s="15">
        <f>C38+J38+Q38+X38+AE38+AL38+AS38+AZ38+BG38+BN38+BU38+CB38+CI38+CP38+CW38+DD38</f>
        <v>655402018.50999999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754196000.10999966</v>
      </c>
      <c r="DO38" s="15">
        <f t="shared" si="220"/>
        <v>754196000.11000001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2915</v>
      </c>
      <c r="C39" s="114">
        <v>409173361.38</v>
      </c>
      <c r="D39" s="114">
        <v>0</v>
      </c>
      <c r="E39" s="114">
        <v>0</v>
      </c>
      <c r="F39" s="114">
        <v>313326913.98999995</v>
      </c>
      <c r="G39" s="114">
        <v>313326913.99000001</v>
      </c>
      <c r="H39" s="112"/>
      <c r="I39" s="110" t="s">
        <v>2896</v>
      </c>
      <c r="J39" s="114">
        <v>56885704.979999997</v>
      </c>
      <c r="K39" s="114">
        <v>0</v>
      </c>
      <c r="L39" s="114">
        <v>0</v>
      </c>
      <c r="M39" s="114">
        <v>94602026.150000006</v>
      </c>
      <c r="N39" s="114">
        <v>94602026.150000006</v>
      </c>
      <c r="O39" s="112"/>
      <c r="P39" s="110" t="s">
        <v>2896</v>
      </c>
      <c r="Q39" s="114">
        <v>15798515.289999999</v>
      </c>
      <c r="R39" s="114">
        <v>0</v>
      </c>
      <c r="S39" s="114">
        <v>0</v>
      </c>
      <c r="T39" s="114">
        <v>25256056.25</v>
      </c>
      <c r="U39" s="114">
        <v>25256056.25</v>
      </c>
      <c r="V39" s="112"/>
      <c r="W39" s="110" t="s">
        <v>2896</v>
      </c>
      <c r="X39" s="114">
        <v>12963693.470000001</v>
      </c>
      <c r="Y39" s="114">
        <v>0</v>
      </c>
      <c r="Z39" s="114">
        <v>0</v>
      </c>
      <c r="AA39" s="114">
        <v>20235788.170000002</v>
      </c>
      <c r="AB39" s="114">
        <v>20235788.170000002</v>
      </c>
      <c r="AC39" s="112"/>
      <c r="AD39" s="110" t="s">
        <v>2896</v>
      </c>
      <c r="AE39" s="114">
        <v>21494013.309999999</v>
      </c>
      <c r="AF39" s="114">
        <v>0</v>
      </c>
      <c r="AG39" s="114">
        <v>0</v>
      </c>
      <c r="AH39" s="114">
        <v>28760581.639999993</v>
      </c>
      <c r="AI39" s="114">
        <v>28760581.640000001</v>
      </c>
      <c r="AJ39" s="112"/>
      <c r="AK39" s="110" t="s">
        <v>2896</v>
      </c>
      <c r="AL39" s="114">
        <v>16586988.359999999</v>
      </c>
      <c r="AM39" s="114">
        <v>0</v>
      </c>
      <c r="AN39" s="114">
        <v>0</v>
      </c>
      <c r="AO39" s="114">
        <v>21532007.620000001</v>
      </c>
      <c r="AP39" s="114">
        <v>21532007.620000001</v>
      </c>
      <c r="AQ39" s="112"/>
      <c r="AR39" s="110" t="s">
        <v>2896</v>
      </c>
      <c r="AS39" s="114">
        <v>31817499.120000001</v>
      </c>
      <c r="AT39" s="114">
        <v>0</v>
      </c>
      <c r="AU39" s="114">
        <v>0</v>
      </c>
      <c r="AV39" s="114">
        <v>46403365.590000004</v>
      </c>
      <c r="AW39" s="114">
        <v>46403365.590000004</v>
      </c>
      <c r="AX39" s="112"/>
      <c r="AY39" s="110" t="s">
        <v>2896</v>
      </c>
      <c r="AZ39" s="114">
        <v>20165218.66</v>
      </c>
      <c r="BA39" s="114">
        <v>0</v>
      </c>
      <c r="BB39" s="114">
        <v>0</v>
      </c>
      <c r="BC39" s="114">
        <v>30340410.530000001</v>
      </c>
      <c r="BD39" s="114">
        <v>30340410.530000001</v>
      </c>
      <c r="BE39" s="112"/>
      <c r="BF39" s="110" t="s">
        <v>2896</v>
      </c>
      <c r="BG39" s="114">
        <v>29779981.300000001</v>
      </c>
      <c r="BH39" s="114">
        <v>0</v>
      </c>
      <c r="BI39" s="114">
        <v>0</v>
      </c>
      <c r="BJ39" s="114">
        <v>32888037.820000004</v>
      </c>
      <c r="BK39" s="114">
        <v>32888037.82</v>
      </c>
      <c r="BL39" s="112"/>
      <c r="BM39" s="110" t="s">
        <v>2896</v>
      </c>
      <c r="BN39" s="114">
        <v>25728986.989999998</v>
      </c>
      <c r="BO39" s="114">
        <v>0</v>
      </c>
      <c r="BP39" s="114">
        <v>0</v>
      </c>
      <c r="BQ39" s="114">
        <v>31617904.73</v>
      </c>
      <c r="BR39" s="114">
        <v>31617904.73</v>
      </c>
      <c r="BS39" s="112"/>
      <c r="BT39" s="110" t="s">
        <v>2896</v>
      </c>
      <c r="BU39" s="114">
        <v>20304150.420000002</v>
      </c>
      <c r="BV39" s="114">
        <v>0</v>
      </c>
      <c r="BW39" s="114">
        <v>0</v>
      </c>
      <c r="BX39" s="114">
        <v>25053510.930000003</v>
      </c>
      <c r="BY39" s="114">
        <v>25053510.93</v>
      </c>
      <c r="BZ39" s="112"/>
      <c r="CA39" s="110" t="s">
        <v>2896</v>
      </c>
      <c r="CB39" s="114">
        <v>54634621.600000001</v>
      </c>
      <c r="CC39" s="114">
        <v>0</v>
      </c>
      <c r="CD39" s="114">
        <v>0</v>
      </c>
      <c r="CE39" s="114">
        <v>63593187.240000002</v>
      </c>
      <c r="CF39" s="114">
        <v>63593187.240000002</v>
      </c>
      <c r="CG39" s="112"/>
      <c r="CH39" s="110" t="s">
        <v>2896</v>
      </c>
      <c r="CI39" s="114">
        <v>10096254.07</v>
      </c>
      <c r="CJ39" s="114">
        <v>0</v>
      </c>
      <c r="CK39" s="114">
        <v>0</v>
      </c>
      <c r="CL39" s="114">
        <v>10518842.329999998</v>
      </c>
      <c r="CM39" s="114">
        <v>10518842.33</v>
      </c>
      <c r="CN39" s="112"/>
      <c r="CO39" s="110" t="s">
        <v>2896</v>
      </c>
      <c r="CP39" s="114">
        <v>11469735.5</v>
      </c>
      <c r="CQ39" s="114">
        <v>0</v>
      </c>
      <c r="CR39" s="114">
        <v>0</v>
      </c>
      <c r="CS39" s="114">
        <v>19546373.940000001</v>
      </c>
      <c r="CT39" s="114">
        <v>19546373.940000001</v>
      </c>
      <c r="CU39" s="112"/>
      <c r="CV39" s="110" t="s">
        <v>2896</v>
      </c>
      <c r="CW39" s="114">
        <v>4949529.63</v>
      </c>
      <c r="CX39" s="114">
        <v>0</v>
      </c>
      <c r="CY39" s="114">
        <v>0</v>
      </c>
      <c r="CZ39" s="114">
        <v>8631720.8899999987</v>
      </c>
      <c r="DA39" s="114">
        <v>8631720.8900000006</v>
      </c>
      <c r="DB39" s="112"/>
      <c r="DC39" s="110" t="s">
        <v>2896</v>
      </c>
      <c r="DD39" s="114">
        <v>8721807.0899999999</v>
      </c>
      <c r="DE39" s="114">
        <v>0</v>
      </c>
      <c r="DF39" s="114">
        <v>0</v>
      </c>
      <c r="DG39" s="114">
        <v>9529675.1600000001</v>
      </c>
      <c r="DH39" s="114">
        <v>9529675.1600000001</v>
      </c>
      <c r="DI39" s="112"/>
      <c r="DJ39" s="110" t="s">
        <v>2896</v>
      </c>
      <c r="DK39" s="15">
        <f>C39+J39+Q39+X39+AE39+AL39+AS39+AZ39+BG39+BN39+BU39+CB39+CI39+CP39+CW39+DD39</f>
        <v>750570061.17000008</v>
      </c>
      <c r="DL39" s="15">
        <f t="shared" si="220"/>
        <v>0</v>
      </c>
      <c r="DM39" s="15">
        <f t="shared" si="220"/>
        <v>0</v>
      </c>
      <c r="DN39" s="15">
        <f t="shared" si="220"/>
        <v>781836402.98000002</v>
      </c>
      <c r="DO39" s="15">
        <f t="shared" si="220"/>
        <v>781836402.98000002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2916</v>
      </c>
      <c r="C40" s="114">
        <v>-225832771.80000001</v>
      </c>
      <c r="D40" s="114">
        <v>0</v>
      </c>
      <c r="E40" s="114">
        <v>0</v>
      </c>
      <c r="F40" s="114">
        <v>-224402755.68999994</v>
      </c>
      <c r="G40" s="114">
        <v>-224402755.69</v>
      </c>
      <c r="H40" s="112"/>
      <c r="I40" s="110" t="s">
        <v>2896</v>
      </c>
      <c r="J40" s="114">
        <v>-168515657.43000001</v>
      </c>
      <c r="K40" s="114">
        <v>0</v>
      </c>
      <c r="L40" s="114">
        <v>0</v>
      </c>
      <c r="M40" s="114">
        <v>-178187309.33999997</v>
      </c>
      <c r="N40" s="114">
        <v>-178187309.34</v>
      </c>
      <c r="O40" s="112"/>
      <c r="P40" s="110" t="s">
        <v>2896</v>
      </c>
      <c r="Q40" s="114">
        <v>-28193639.059999999</v>
      </c>
      <c r="R40" s="114">
        <v>0</v>
      </c>
      <c r="S40" s="114">
        <v>0</v>
      </c>
      <c r="T40" s="114">
        <v>-29012207.369999997</v>
      </c>
      <c r="U40" s="114">
        <v>-29012207.370000001</v>
      </c>
      <c r="V40" s="112"/>
      <c r="W40" s="110" t="s">
        <v>2896</v>
      </c>
      <c r="X40" s="114">
        <v>-20644440.5</v>
      </c>
      <c r="Y40" s="114">
        <v>0</v>
      </c>
      <c r="Z40" s="114">
        <v>0</v>
      </c>
      <c r="AA40" s="114">
        <v>-13468062.839999998</v>
      </c>
      <c r="AB40" s="114">
        <v>-13468062.84</v>
      </c>
      <c r="AC40" s="112"/>
      <c r="AD40" s="110" t="s">
        <v>2896</v>
      </c>
      <c r="AE40" s="114">
        <v>-16652775.949999999</v>
      </c>
      <c r="AF40" s="114">
        <v>0</v>
      </c>
      <c r="AG40" s="114">
        <v>0</v>
      </c>
      <c r="AH40" s="114">
        <v>-19500448.469999999</v>
      </c>
      <c r="AI40" s="114">
        <v>-19500448.469999999</v>
      </c>
      <c r="AJ40" s="112"/>
      <c r="AK40" s="110" t="s">
        <v>2896</v>
      </c>
      <c r="AL40" s="114">
        <v>-18190182.579999998</v>
      </c>
      <c r="AM40" s="114">
        <v>0</v>
      </c>
      <c r="AN40" s="114">
        <v>0</v>
      </c>
      <c r="AO40" s="114">
        <v>-21275083.300000004</v>
      </c>
      <c r="AP40" s="114">
        <v>-21275083.300000001</v>
      </c>
      <c r="AQ40" s="112"/>
      <c r="AR40" s="110" t="s">
        <v>2896</v>
      </c>
      <c r="AS40" s="114">
        <v>-41263870.799999997</v>
      </c>
      <c r="AT40" s="114">
        <v>0</v>
      </c>
      <c r="AU40" s="114">
        <v>0</v>
      </c>
      <c r="AV40" s="114">
        <v>-51167023.49000001</v>
      </c>
      <c r="AW40" s="114">
        <v>-51167023.490000002</v>
      </c>
      <c r="AX40" s="112"/>
      <c r="AY40" s="110" t="s">
        <v>2896</v>
      </c>
      <c r="AZ40" s="114">
        <v>-27019558.609999999</v>
      </c>
      <c r="BA40" s="114">
        <v>0</v>
      </c>
      <c r="BB40" s="114">
        <v>0</v>
      </c>
      <c r="BC40" s="114">
        <v>-31454280.369999997</v>
      </c>
      <c r="BD40" s="114">
        <v>-31454280.370000001</v>
      </c>
      <c r="BE40" s="112"/>
      <c r="BF40" s="110" t="s">
        <v>2896</v>
      </c>
      <c r="BG40" s="114">
        <v>-29808792.18</v>
      </c>
      <c r="BH40" s="114">
        <v>0</v>
      </c>
      <c r="BI40" s="114">
        <v>0</v>
      </c>
      <c r="BJ40" s="114">
        <v>-28453823.75</v>
      </c>
      <c r="BK40" s="114">
        <v>-28453823.75</v>
      </c>
      <c r="BL40" s="112"/>
      <c r="BM40" s="110" t="s">
        <v>2896</v>
      </c>
      <c r="BN40" s="114">
        <v>-24677624.100000001</v>
      </c>
      <c r="BO40" s="114">
        <v>0</v>
      </c>
      <c r="BP40" s="114">
        <v>0</v>
      </c>
      <c r="BQ40" s="114">
        <v>-21692166.170000002</v>
      </c>
      <c r="BR40" s="114">
        <v>-21692166.170000002</v>
      </c>
      <c r="BS40" s="112"/>
      <c r="BT40" s="110" t="s">
        <v>2896</v>
      </c>
      <c r="BU40" s="114">
        <v>-15453704.560000001</v>
      </c>
      <c r="BV40" s="114">
        <v>0</v>
      </c>
      <c r="BW40" s="114">
        <v>0</v>
      </c>
      <c r="BX40" s="114">
        <v>-17642364.260000002</v>
      </c>
      <c r="BY40" s="114">
        <v>-17642364.260000002</v>
      </c>
      <c r="BZ40" s="112"/>
      <c r="CA40" s="110" t="s">
        <v>2896</v>
      </c>
      <c r="CB40" s="114">
        <v>-33516609.739999998</v>
      </c>
      <c r="CC40" s="114">
        <v>0</v>
      </c>
      <c r="CD40" s="114">
        <v>0</v>
      </c>
      <c r="CE40" s="114">
        <v>-26605634.300000001</v>
      </c>
      <c r="CF40" s="114">
        <v>-26605634.300000001</v>
      </c>
      <c r="CG40" s="112"/>
      <c r="CH40" s="110" t="s">
        <v>2896</v>
      </c>
      <c r="CI40" s="114">
        <v>-8606774.7200000007</v>
      </c>
      <c r="CJ40" s="114">
        <v>0</v>
      </c>
      <c r="CK40" s="114">
        <v>0</v>
      </c>
      <c r="CL40" s="114">
        <v>-6603872.7700000005</v>
      </c>
      <c r="CM40" s="114">
        <v>-6603872.7699999996</v>
      </c>
      <c r="CN40" s="112"/>
      <c r="CO40" s="110" t="s">
        <v>2896</v>
      </c>
      <c r="CP40" s="114">
        <v>-19612751.309999999</v>
      </c>
      <c r="CQ40" s="114">
        <v>0</v>
      </c>
      <c r="CR40" s="114">
        <v>0</v>
      </c>
      <c r="CS40" s="114">
        <v>-21055061.68</v>
      </c>
      <c r="CT40" s="114">
        <v>-21055061.68</v>
      </c>
      <c r="CU40" s="112"/>
      <c r="CV40" s="110" t="s">
        <v>2896</v>
      </c>
      <c r="CW40" s="114">
        <v>-14160721.210000001</v>
      </c>
      <c r="CX40" s="114">
        <v>0</v>
      </c>
      <c r="CY40" s="114">
        <v>0</v>
      </c>
      <c r="CZ40" s="114">
        <v>-12667565.68</v>
      </c>
      <c r="DA40" s="114">
        <v>-12667565.68</v>
      </c>
      <c r="DB40" s="112"/>
      <c r="DC40" s="110" t="s">
        <v>2896</v>
      </c>
      <c r="DD40" s="114">
        <v>-9993829.0600000005</v>
      </c>
      <c r="DE40" s="114">
        <v>0</v>
      </c>
      <c r="DF40" s="114">
        <v>0</v>
      </c>
      <c r="DG40" s="114">
        <v>-7685295.5099999998</v>
      </c>
      <c r="DH40" s="114">
        <v>-7685295.5099999998</v>
      </c>
      <c r="DI40" s="112"/>
      <c r="DJ40" s="110" t="s">
        <v>2896</v>
      </c>
      <c r="DK40" s="15">
        <f>C40+J40+Q40+X40+AE40+AL40+AS40+AZ40+BG40+BN40+BU40+CB40+CI40+CP40+CW40+DD40</f>
        <v>-702143703.6099999</v>
      </c>
      <c r="DL40" s="15">
        <f t="shared" si="220"/>
        <v>0</v>
      </c>
      <c r="DM40" s="15">
        <f t="shared" si="220"/>
        <v>0</v>
      </c>
      <c r="DN40" s="15">
        <f t="shared" si="220"/>
        <v>-710872954.98999977</v>
      </c>
      <c r="DO40" s="15">
        <f t="shared" si="220"/>
        <v>-710872954.98999965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2869</v>
      </c>
      <c r="C41" s="37">
        <f t="shared" ref="C41:AH41" si="222">+C39+C40</f>
        <v>183340589.57999998</v>
      </c>
      <c r="D41" s="37">
        <f t="shared" si="222"/>
        <v>0</v>
      </c>
      <c r="E41" s="37">
        <f t="shared" si="222"/>
        <v>0</v>
      </c>
      <c r="F41" s="37">
        <f t="shared" si="222"/>
        <v>88924158.300000012</v>
      </c>
      <c r="G41" s="37">
        <f t="shared" si="222"/>
        <v>88924158.300000012</v>
      </c>
      <c r="H41" s="37">
        <f t="shared" si="222"/>
        <v>0</v>
      </c>
      <c r="I41" s="37"/>
      <c r="J41" s="37">
        <f>+J39+J40</f>
        <v>-111629952.45000002</v>
      </c>
      <c r="K41" s="37">
        <f t="shared" si="222"/>
        <v>0</v>
      </c>
      <c r="L41" s="37">
        <f t="shared" si="222"/>
        <v>0</v>
      </c>
      <c r="M41" s="37">
        <f t="shared" si="222"/>
        <v>-83585283.189999968</v>
      </c>
      <c r="N41" s="37">
        <f t="shared" si="222"/>
        <v>-83585283.189999998</v>
      </c>
      <c r="O41" s="37">
        <f t="shared" si="222"/>
        <v>0</v>
      </c>
      <c r="P41" s="37"/>
      <c r="Q41" s="37">
        <f t="shared" si="222"/>
        <v>-12395123.77</v>
      </c>
      <c r="R41" s="37">
        <f t="shared" si="222"/>
        <v>0</v>
      </c>
      <c r="S41" s="37">
        <f t="shared" si="222"/>
        <v>0</v>
      </c>
      <c r="T41" s="37">
        <f>+T39+T40</f>
        <v>-3756151.1199999973</v>
      </c>
      <c r="U41" s="37">
        <f t="shared" si="222"/>
        <v>-3756151.120000001</v>
      </c>
      <c r="V41" s="37">
        <f t="shared" si="222"/>
        <v>0</v>
      </c>
      <c r="W41" s="37"/>
      <c r="X41" s="37">
        <f t="shared" si="222"/>
        <v>-7680747.0299999993</v>
      </c>
      <c r="Y41" s="37">
        <f t="shared" si="222"/>
        <v>0</v>
      </c>
      <c r="Z41" s="37">
        <f t="shared" si="222"/>
        <v>0</v>
      </c>
      <c r="AA41" s="37">
        <f>+AA39+AA40</f>
        <v>6767725.3300000038</v>
      </c>
      <c r="AB41" s="37">
        <f t="shared" si="222"/>
        <v>6767725.3300000019</v>
      </c>
      <c r="AC41" s="37">
        <f t="shared" si="222"/>
        <v>0</v>
      </c>
      <c r="AD41" s="37"/>
      <c r="AE41" s="37">
        <f t="shared" si="222"/>
        <v>4841237.3599999994</v>
      </c>
      <c r="AF41" s="37">
        <f t="shared" si="222"/>
        <v>0</v>
      </c>
      <c r="AG41" s="37">
        <f t="shared" si="222"/>
        <v>0</v>
      </c>
      <c r="AH41" s="37">
        <f t="shared" si="222"/>
        <v>9260133.1699999943</v>
      </c>
      <c r="AI41" s="37">
        <f t="shared" ref="AI41:BL41" si="223">+AI39+AI40</f>
        <v>9260133.1700000018</v>
      </c>
      <c r="AJ41" s="37">
        <f t="shared" si="223"/>
        <v>0</v>
      </c>
      <c r="AK41" s="37"/>
      <c r="AL41" s="37">
        <f t="shared" si="223"/>
        <v>-1603194.2199999988</v>
      </c>
      <c r="AM41" s="37">
        <f t="shared" si="223"/>
        <v>0</v>
      </c>
      <c r="AN41" s="37">
        <f t="shared" si="223"/>
        <v>0</v>
      </c>
      <c r="AO41" s="37">
        <f t="shared" si="223"/>
        <v>256924.31999999657</v>
      </c>
      <c r="AP41" s="37">
        <f t="shared" si="223"/>
        <v>256924.3200000003</v>
      </c>
      <c r="AQ41" s="37">
        <f t="shared" si="223"/>
        <v>0</v>
      </c>
      <c r="AR41" s="37"/>
      <c r="AS41" s="37">
        <f t="shared" si="223"/>
        <v>-9446371.679999996</v>
      </c>
      <c r="AT41" s="37">
        <f t="shared" si="223"/>
        <v>0</v>
      </c>
      <c r="AU41" s="37">
        <f t="shared" si="223"/>
        <v>0</v>
      </c>
      <c r="AV41" s="37">
        <f>+AV39+AV40</f>
        <v>-4763657.900000006</v>
      </c>
      <c r="AW41" s="37">
        <f t="shared" si="223"/>
        <v>-4763657.8999999985</v>
      </c>
      <c r="AX41" s="37">
        <f t="shared" si="223"/>
        <v>0</v>
      </c>
      <c r="AY41" s="37"/>
      <c r="AZ41" s="37">
        <f t="shared" si="223"/>
        <v>-6854339.9499999993</v>
      </c>
      <c r="BA41" s="37">
        <f t="shared" si="223"/>
        <v>0</v>
      </c>
      <c r="BB41" s="37">
        <f t="shared" si="223"/>
        <v>0</v>
      </c>
      <c r="BC41" s="37">
        <f t="shared" si="223"/>
        <v>-1113869.8399999961</v>
      </c>
      <c r="BD41" s="37">
        <f t="shared" si="223"/>
        <v>-1113869.8399999999</v>
      </c>
      <c r="BE41" s="37">
        <f t="shared" si="223"/>
        <v>0</v>
      </c>
      <c r="BF41" s="37"/>
      <c r="BG41" s="37">
        <f t="shared" si="223"/>
        <v>-28810.879999998957</v>
      </c>
      <c r="BH41" s="37">
        <f t="shared" si="223"/>
        <v>0</v>
      </c>
      <c r="BI41" s="37">
        <f t="shared" si="223"/>
        <v>0</v>
      </c>
      <c r="BJ41" s="37">
        <f t="shared" si="223"/>
        <v>4434214.070000004</v>
      </c>
      <c r="BK41" s="37">
        <f t="shared" si="223"/>
        <v>4434214.07</v>
      </c>
      <c r="BL41" s="37">
        <f t="shared" si="223"/>
        <v>0</v>
      </c>
      <c r="BM41" s="37"/>
      <c r="BN41" s="37">
        <f>+BN39+BN40</f>
        <v>1051362.8899999969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9925738.5599999987</v>
      </c>
      <c r="BR41" s="37">
        <f t="shared" si="224"/>
        <v>9925738.5599999987</v>
      </c>
      <c r="BS41" s="37">
        <f t="shared" si="224"/>
        <v>0</v>
      </c>
      <c r="BT41" s="37"/>
      <c r="BU41" s="37">
        <f t="shared" si="224"/>
        <v>4850445.8600000013</v>
      </c>
      <c r="BV41" s="37">
        <f t="shared" si="224"/>
        <v>0</v>
      </c>
      <c r="BW41" s="37">
        <f t="shared" si="224"/>
        <v>0</v>
      </c>
      <c r="BX41" s="37">
        <f t="shared" si="224"/>
        <v>7411146.6700000018</v>
      </c>
      <c r="BY41" s="37">
        <f>+BY39+BY40</f>
        <v>7411146.6699999981</v>
      </c>
      <c r="BZ41" s="37">
        <f t="shared" si="224"/>
        <v>0</v>
      </c>
      <c r="CA41" s="37"/>
      <c r="CB41" s="37">
        <f t="shared" si="224"/>
        <v>21118011.860000003</v>
      </c>
      <c r="CC41" s="37">
        <f t="shared" si="224"/>
        <v>0</v>
      </c>
      <c r="CD41" s="37">
        <f t="shared" si="224"/>
        <v>0</v>
      </c>
      <c r="CE41" s="37">
        <f t="shared" si="224"/>
        <v>36987552.939999998</v>
      </c>
      <c r="CF41" s="37">
        <f t="shared" si="224"/>
        <v>36987552.939999998</v>
      </c>
      <c r="CG41" s="37">
        <f t="shared" si="224"/>
        <v>0</v>
      </c>
      <c r="CH41" s="37"/>
      <c r="CI41" s="37">
        <f t="shared" si="224"/>
        <v>1489479.3499999996</v>
      </c>
      <c r="CJ41" s="37">
        <f t="shared" si="224"/>
        <v>0</v>
      </c>
      <c r="CK41" s="37">
        <f t="shared" si="224"/>
        <v>0</v>
      </c>
      <c r="CL41" s="37">
        <f t="shared" si="224"/>
        <v>3914969.5599999977</v>
      </c>
      <c r="CM41" s="37">
        <f t="shared" si="224"/>
        <v>3914969.5600000005</v>
      </c>
      <c r="CN41" s="37">
        <f t="shared" si="224"/>
        <v>0</v>
      </c>
      <c r="CO41" s="37"/>
      <c r="CP41" s="37">
        <f t="shared" si="224"/>
        <v>-8143015.8099999987</v>
      </c>
      <c r="CQ41" s="37">
        <f t="shared" si="224"/>
        <v>0</v>
      </c>
      <c r="CR41" s="37">
        <f t="shared" si="224"/>
        <v>0</v>
      </c>
      <c r="CS41" s="37">
        <f t="shared" si="224"/>
        <v>-1508687.7399999984</v>
      </c>
      <c r="CT41" s="37">
        <f t="shared" si="224"/>
        <v>-1508687.7399999984</v>
      </c>
      <c r="CU41" s="37">
        <f t="shared" ref="CU41:DQ41" si="225">+CU39+CU40</f>
        <v>0</v>
      </c>
      <c r="CV41" s="37"/>
      <c r="CW41" s="37">
        <f t="shared" si="225"/>
        <v>-9211191.5800000019</v>
      </c>
      <c r="CX41" s="37">
        <f t="shared" si="225"/>
        <v>0</v>
      </c>
      <c r="CY41" s="37">
        <f t="shared" si="225"/>
        <v>0</v>
      </c>
      <c r="CZ41" s="37">
        <f t="shared" si="225"/>
        <v>-4035844.790000001</v>
      </c>
      <c r="DA41" s="37">
        <f t="shared" si="225"/>
        <v>-4035844.7899999991</v>
      </c>
      <c r="DB41" s="37">
        <f t="shared" si="225"/>
        <v>0</v>
      </c>
      <c r="DC41" s="37"/>
      <c r="DD41" s="37">
        <f t="shared" si="225"/>
        <v>-1272021.9700000007</v>
      </c>
      <c r="DE41" s="37">
        <f t="shared" si="225"/>
        <v>0</v>
      </c>
      <c r="DF41" s="37">
        <f t="shared" si="225"/>
        <v>0</v>
      </c>
      <c r="DG41" s="37">
        <f t="shared" si="225"/>
        <v>1844379.6500000004</v>
      </c>
      <c r="DH41" s="37">
        <f t="shared" si="225"/>
        <v>1844379.6500000004</v>
      </c>
      <c r="DI41" s="37">
        <f t="shared" si="225"/>
        <v>0</v>
      </c>
      <c r="DJ41" s="37"/>
      <c r="DK41" s="37">
        <f t="shared" si="225"/>
        <v>48426357.560000181</v>
      </c>
      <c r="DL41" s="37">
        <f t="shared" si="225"/>
        <v>0</v>
      </c>
      <c r="DM41" s="37">
        <f t="shared" si="225"/>
        <v>0</v>
      </c>
      <c r="DN41" s="37">
        <f t="shared" si="225"/>
        <v>70963447.990000248</v>
      </c>
      <c r="DO41" s="37">
        <f t="shared" si="225"/>
        <v>70963447.990000367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2877</v>
      </c>
      <c r="C42" s="18">
        <f>+C17-C33</f>
        <v>-17986138.609999895</v>
      </c>
      <c r="D42" s="18">
        <f t="shared" ref="D42:BO42" si="226">+D17-D33</f>
        <v>7726517.5999999046</v>
      </c>
      <c r="E42" s="18">
        <f t="shared" si="226"/>
        <v>3219382.3333332539</v>
      </c>
      <c r="F42" s="18">
        <f>+F17-F33</f>
        <v>59132736.340000153</v>
      </c>
      <c r="G42" s="18">
        <f t="shared" si="226"/>
        <v>55913354.006666899</v>
      </c>
      <c r="H42" s="18">
        <f t="shared" si="226"/>
        <v>8.9967849339988977</v>
      </c>
      <c r="I42" s="18">
        <f t="shared" si="226"/>
        <v>0</v>
      </c>
      <c r="J42" s="18">
        <f t="shared" si="226"/>
        <v>-3633009.0199998617</v>
      </c>
      <c r="K42" s="18">
        <f t="shared" si="226"/>
        <v>-26551968</v>
      </c>
      <c r="L42" s="18">
        <f t="shared" si="226"/>
        <v>-11063320</v>
      </c>
      <c r="M42" s="18">
        <f t="shared" si="226"/>
        <v>17020466.160000056</v>
      </c>
      <c r="N42" s="18">
        <f t="shared" si="226"/>
        <v>28083786.160000056</v>
      </c>
      <c r="O42" s="18">
        <f t="shared" si="226"/>
        <v>14.731549065584117</v>
      </c>
      <c r="P42" s="18">
        <f t="shared" si="226"/>
        <v>0</v>
      </c>
      <c r="Q42" s="18">
        <f t="shared" si="226"/>
        <v>8790843.5900000036</v>
      </c>
      <c r="R42" s="18">
        <f t="shared" si="226"/>
        <v>743866.18000000715</v>
      </c>
      <c r="S42" s="18">
        <f t="shared" si="226"/>
        <v>309944.24166666716</v>
      </c>
      <c r="T42" s="18">
        <f t="shared" si="226"/>
        <v>6252313.4999999925</v>
      </c>
      <c r="U42" s="18">
        <f t="shared" si="226"/>
        <v>5942369.2583333254</v>
      </c>
      <c r="V42" s="18">
        <f t="shared" si="226"/>
        <v>12.90085241087068</v>
      </c>
      <c r="W42" s="18">
        <f t="shared" si="226"/>
        <v>0</v>
      </c>
      <c r="X42" s="18">
        <f t="shared" si="226"/>
        <v>70455355.75999999</v>
      </c>
      <c r="Y42" s="18">
        <f t="shared" si="226"/>
        <v>367144.70000000298</v>
      </c>
      <c r="Z42" s="18">
        <f t="shared" si="226"/>
        <v>152976.95833333582</v>
      </c>
      <c r="AA42" s="18">
        <f t="shared" si="226"/>
        <v>-868755.07999999821</v>
      </c>
      <c r="AB42" s="18">
        <f>+AB17-AB33</f>
        <v>-1021732.038333334</v>
      </c>
      <c r="AC42" s="18">
        <f t="shared" si="226"/>
        <v>-2.620911377984001</v>
      </c>
      <c r="AD42" s="18">
        <f t="shared" si="226"/>
        <v>0</v>
      </c>
      <c r="AE42" s="18">
        <f t="shared" si="226"/>
        <v>7336825.8899999857</v>
      </c>
      <c r="AF42" s="18">
        <f t="shared" si="226"/>
        <v>-4161324.1700000018</v>
      </c>
      <c r="AG42" s="18">
        <f t="shared" si="226"/>
        <v>-1733885.0708333403</v>
      </c>
      <c r="AH42" s="18">
        <f t="shared" si="226"/>
        <v>5584297.1500000134</v>
      </c>
      <c r="AI42" s="18">
        <f>+AI17-AI33</f>
        <v>7318182.2208333537</v>
      </c>
      <c r="AJ42" s="18">
        <f t="shared" si="226"/>
        <v>20.469759700890016</v>
      </c>
      <c r="AK42" s="18">
        <f t="shared" si="226"/>
        <v>0</v>
      </c>
      <c r="AL42" s="18">
        <f t="shared" si="226"/>
        <v>5061205.0599999875</v>
      </c>
      <c r="AM42" s="18">
        <f t="shared" si="226"/>
        <v>492328.40000000596</v>
      </c>
      <c r="AN42" s="18">
        <f t="shared" si="226"/>
        <v>205136.83333332837</v>
      </c>
      <c r="AO42" s="18">
        <f t="shared" si="226"/>
        <v>2501337.7999999858</v>
      </c>
      <c r="AP42" s="18">
        <f t="shared" si="226"/>
        <v>2296200.9666666575</v>
      </c>
      <c r="AQ42" s="18">
        <f t="shared" si="226"/>
        <v>6.9032001841209869</v>
      </c>
      <c r="AR42" s="18">
        <f t="shared" si="226"/>
        <v>0</v>
      </c>
      <c r="AS42" s="18">
        <f t="shared" si="226"/>
        <v>13225254.49999997</v>
      </c>
      <c r="AT42" s="18">
        <f t="shared" si="226"/>
        <v>-5938606.9100000262</v>
      </c>
      <c r="AU42" s="18">
        <f t="shared" si="226"/>
        <v>-2474419.5458333194</v>
      </c>
      <c r="AV42" s="18">
        <f t="shared" si="226"/>
        <v>16281355.560000002</v>
      </c>
      <c r="AW42" s="18">
        <f t="shared" si="226"/>
        <v>18755775.105833322</v>
      </c>
      <c r="AX42" s="18">
        <f t="shared" si="226"/>
        <v>21.273948518215612</v>
      </c>
      <c r="AY42" s="18">
        <f t="shared" si="226"/>
        <v>0</v>
      </c>
      <c r="AZ42" s="18">
        <f t="shared" si="226"/>
        <v>17819097.150000006</v>
      </c>
      <c r="BA42" s="18">
        <f t="shared" si="226"/>
        <v>11901730.260000005</v>
      </c>
      <c r="BB42" s="18">
        <f t="shared" si="226"/>
        <v>4959054.2749999985</v>
      </c>
      <c r="BC42" s="18">
        <f t="shared" si="226"/>
        <v>9335488.4099999964</v>
      </c>
      <c r="BD42" s="18">
        <f t="shared" si="226"/>
        <v>4376434.1349999979</v>
      </c>
      <c r="BE42" s="18">
        <f t="shared" si="226"/>
        <v>11.335169553866706</v>
      </c>
      <c r="BF42" s="18">
        <f t="shared" si="226"/>
        <v>0</v>
      </c>
      <c r="BG42" s="18">
        <f t="shared" si="226"/>
        <v>7726074.950000003</v>
      </c>
      <c r="BH42" s="18">
        <f t="shared" si="226"/>
        <v>322315.56999999285</v>
      </c>
      <c r="BI42" s="18">
        <f t="shared" si="226"/>
        <v>134298.1541666612</v>
      </c>
      <c r="BJ42" s="18">
        <f t="shared" si="226"/>
        <v>7602359.4800000042</v>
      </c>
      <c r="BK42" s="18">
        <f t="shared" si="226"/>
        <v>7468061.325833343</v>
      </c>
      <c r="BL42" s="18">
        <f t="shared" si="226"/>
        <v>19.207577449789824</v>
      </c>
      <c r="BM42" s="18">
        <f t="shared" si="226"/>
        <v>0</v>
      </c>
      <c r="BN42" s="18">
        <f t="shared" si="226"/>
        <v>10828139.39000003</v>
      </c>
      <c r="BO42" s="18">
        <f t="shared" si="226"/>
        <v>1990117.7699999958</v>
      </c>
      <c r="BP42" s="18">
        <f t="shared" ref="BP42:DQ42" si="227">+BP17-BP33</f>
        <v>829215.73750001192</v>
      </c>
      <c r="BQ42" s="18">
        <f t="shared" si="227"/>
        <v>12367750.550000027</v>
      </c>
      <c r="BR42" s="18">
        <f t="shared" si="227"/>
        <v>11538534.812500015</v>
      </c>
      <c r="BS42" s="18">
        <f t="shared" si="227"/>
        <v>30.613557184971949</v>
      </c>
      <c r="BT42" s="18">
        <f t="shared" si="227"/>
        <v>0</v>
      </c>
      <c r="BU42" s="18">
        <f t="shared" si="227"/>
        <v>16720483.599999994</v>
      </c>
      <c r="BV42" s="18">
        <f t="shared" si="227"/>
        <v>5478397.6000000089</v>
      </c>
      <c r="BW42" s="18">
        <f t="shared" si="227"/>
        <v>2282665.6666666716</v>
      </c>
      <c r="BX42" s="18">
        <f t="shared" si="227"/>
        <v>9175460.5999999866</v>
      </c>
      <c r="BY42" s="18">
        <f t="shared" si="227"/>
        <v>6892794.933333315</v>
      </c>
      <c r="BZ42" s="18">
        <f t="shared" si="227"/>
        <v>17.569827193808415</v>
      </c>
      <c r="CA42" s="18">
        <f t="shared" si="227"/>
        <v>0</v>
      </c>
      <c r="CB42" s="18">
        <f t="shared" si="227"/>
        <v>-10844799.139999956</v>
      </c>
      <c r="CC42" s="18">
        <f t="shared" si="227"/>
        <v>-5488692.2700000405</v>
      </c>
      <c r="CD42" s="18">
        <f t="shared" si="227"/>
        <v>-2286955.1125000045</v>
      </c>
      <c r="CE42" s="18">
        <f t="shared" si="227"/>
        <v>26209946.839999996</v>
      </c>
      <c r="CF42" s="18">
        <f t="shared" si="227"/>
        <v>28496901.952500001</v>
      </c>
      <c r="CG42" s="18">
        <f t="shared" si="227"/>
        <v>44.554310396427944</v>
      </c>
      <c r="CH42" s="18">
        <f t="shared" si="227"/>
        <v>0</v>
      </c>
      <c r="CI42" s="18">
        <f t="shared" si="227"/>
        <v>10145744.180000007</v>
      </c>
      <c r="CJ42" s="18">
        <f t="shared" si="227"/>
        <v>-2268628.1099999994</v>
      </c>
      <c r="CK42" s="18">
        <f t="shared" si="227"/>
        <v>-945261.71250000224</v>
      </c>
      <c r="CL42" s="18">
        <f t="shared" si="227"/>
        <v>4059444.4400000013</v>
      </c>
      <c r="CM42" s="18">
        <f t="shared" si="227"/>
        <v>5004706.1525000036</v>
      </c>
      <c r="CN42" s="18">
        <f t="shared" si="227"/>
        <v>24.799143415438397</v>
      </c>
      <c r="CO42" s="18">
        <f t="shared" si="227"/>
        <v>0</v>
      </c>
      <c r="CP42" s="18">
        <f t="shared" si="227"/>
        <v>7772631.0600000173</v>
      </c>
      <c r="CQ42" s="18">
        <f t="shared" si="227"/>
        <v>1065181.3200000226</v>
      </c>
      <c r="CR42" s="18">
        <f t="shared" si="227"/>
        <v>443825.55000001192</v>
      </c>
      <c r="CS42" s="18">
        <f t="shared" si="227"/>
        <v>4251096.0800000057</v>
      </c>
      <c r="CT42" s="18">
        <f t="shared" si="227"/>
        <v>3807270.5299999937</v>
      </c>
      <c r="CU42" s="18">
        <f t="shared" si="227"/>
        <v>7.9354306962076659</v>
      </c>
      <c r="CV42" s="18">
        <f t="shared" si="227"/>
        <v>0</v>
      </c>
      <c r="CW42" s="18">
        <f t="shared" si="227"/>
        <v>5114016.1899999976</v>
      </c>
      <c r="CX42" s="18">
        <f t="shared" si="227"/>
        <v>1740230.2400000021</v>
      </c>
      <c r="CY42" s="18">
        <f t="shared" si="227"/>
        <v>725095.93333333358</v>
      </c>
      <c r="CZ42" s="18">
        <f t="shared" si="227"/>
        <v>9075662.3399999961</v>
      </c>
      <c r="DA42" s="18">
        <f t="shared" si="227"/>
        <v>8350566.4066666625</v>
      </c>
      <c r="DB42" s="18">
        <f t="shared" si="227"/>
        <v>37.05173438811341</v>
      </c>
      <c r="DC42" s="18">
        <f t="shared" si="227"/>
        <v>0</v>
      </c>
      <c r="DD42" s="18">
        <f t="shared" si="227"/>
        <v>3398453.4600000009</v>
      </c>
      <c r="DE42" s="18">
        <f t="shared" si="227"/>
        <v>-1841840</v>
      </c>
      <c r="DF42" s="18">
        <f t="shared" si="227"/>
        <v>-767433.33333333582</v>
      </c>
      <c r="DG42" s="18">
        <f t="shared" si="227"/>
        <v>453097.94000000879</v>
      </c>
      <c r="DH42" s="18">
        <f t="shared" si="227"/>
        <v>1220531.2733333446</v>
      </c>
      <c r="DI42" s="18">
        <f t="shared" si="227"/>
        <v>4.8536617183970074</v>
      </c>
      <c r="DJ42" s="18">
        <f t="shared" si="227"/>
        <v>0</v>
      </c>
      <c r="DK42" s="18">
        <f t="shared" si="227"/>
        <v>109502038.96999931</v>
      </c>
      <c r="DL42" s="18">
        <f t="shared" si="227"/>
        <v>-144578163.56000042</v>
      </c>
      <c r="DM42" s="18">
        <f t="shared" si="227"/>
        <v>-60937554.816666842</v>
      </c>
      <c r="DN42" s="18">
        <f>+DN17-DN33</f>
        <v>188434058.11000013</v>
      </c>
      <c r="DO42" s="18">
        <f>+DO17-DO33</f>
        <v>249371612.92666698</v>
      </c>
      <c r="DP42" s="18">
        <f t="shared" si="227"/>
        <v>18.618393493928806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93002339.789999992</v>
      </c>
      <c r="BA43" s="22">
        <f t="shared" si="228"/>
        <v>82777800</v>
      </c>
      <c r="BB43" s="22">
        <f t="shared" si="228"/>
        <v>34490749.999999993</v>
      </c>
      <c r="BC43" s="22">
        <f t="shared" si="228"/>
        <v>43042808.129999995</v>
      </c>
      <c r="BD43" s="22">
        <f t="shared" si="228"/>
        <v>8552058.129999999</v>
      </c>
      <c r="BE43" s="22">
        <f t="shared" si="228"/>
        <v>15.968290456042046</v>
      </c>
      <c r="BF43" s="22">
        <f t="shared" si="228"/>
        <v>0</v>
      </c>
      <c r="BG43" s="22">
        <f t="shared" si="228"/>
        <v>92013264.430000007</v>
      </c>
      <c r="BH43" s="22">
        <f t="shared" si="228"/>
        <v>90716664</v>
      </c>
      <c r="BI43" s="22">
        <f t="shared" si="228"/>
        <v>37798610</v>
      </c>
      <c r="BJ43" s="22">
        <f t="shared" si="228"/>
        <v>45101256.110000007</v>
      </c>
      <c r="BK43" s="22">
        <f t="shared" si="228"/>
        <v>7302646.1099999994</v>
      </c>
      <c r="BL43" s="22">
        <f t="shared" si="228"/>
        <v>431.97301065717278</v>
      </c>
      <c r="BM43" s="22">
        <f t="shared" si="228"/>
        <v>0</v>
      </c>
      <c r="BN43" s="22">
        <f t="shared" si="228"/>
        <v>93964988.650000006</v>
      </c>
      <c r="BO43" s="22">
        <f t="shared" si="228"/>
        <v>89170000</v>
      </c>
      <c r="BP43" s="22">
        <f t="shared" si="228"/>
        <v>37154166.666666672</v>
      </c>
      <c r="BQ43" s="22">
        <f t="shared" si="228"/>
        <v>45216523.310000025</v>
      </c>
      <c r="BR43" s="22">
        <f t="shared" si="228"/>
        <v>8062356.6433333317</v>
      </c>
      <c r="BS43" s="22">
        <f t="shared" si="228"/>
        <v>269.3561349655194</v>
      </c>
      <c r="BT43" s="22">
        <f t="shared" si="228"/>
        <v>0</v>
      </c>
      <c r="BU43" s="22">
        <f t="shared" si="228"/>
        <v>99213615.780000001</v>
      </c>
      <c r="BV43" s="22">
        <f t="shared" si="228"/>
        <v>86138930</v>
      </c>
      <c r="BW43" s="22">
        <f t="shared" si="228"/>
        <v>35891220.833333328</v>
      </c>
      <c r="BX43" s="22">
        <f t="shared" si="228"/>
        <v>44476910.769999988</v>
      </c>
      <c r="BY43" s="22">
        <f t="shared" si="228"/>
        <v>8585689.9366666675</v>
      </c>
      <c r="BZ43" s="22">
        <f t="shared" si="228"/>
        <v>419.82001638167509</v>
      </c>
      <c r="CA43" s="22">
        <f t="shared" si="228"/>
        <v>0</v>
      </c>
      <c r="CB43" s="22">
        <f t="shared" si="228"/>
        <v>143932868.44</v>
      </c>
      <c r="CC43" s="22">
        <f t="shared" si="228"/>
        <v>148307921.93999997</v>
      </c>
      <c r="CD43" s="22">
        <f t="shared" si="228"/>
        <v>61794967.475000001</v>
      </c>
      <c r="CE43" s="22">
        <f t="shared" si="228"/>
        <v>74955161.019999996</v>
      </c>
      <c r="CF43" s="22">
        <f t="shared" ref="CF43:DP43" si="229">SUM(CF5:CF13)</f>
        <v>13160193.544999998</v>
      </c>
      <c r="CG43" s="22">
        <f t="shared" si="229"/>
        <v>104.79624408121227</v>
      </c>
      <c r="CH43" s="22">
        <f t="shared" si="229"/>
        <v>0</v>
      </c>
      <c r="CI43" s="22">
        <f t="shared" si="229"/>
        <v>54012953.350000001</v>
      </c>
      <c r="CJ43" s="22">
        <f t="shared" si="229"/>
        <v>47077700</v>
      </c>
      <c r="CK43" s="22">
        <f t="shared" si="229"/>
        <v>19615708.333333332</v>
      </c>
      <c r="CL43" s="22">
        <f t="shared" si="229"/>
        <v>23780362.210000001</v>
      </c>
      <c r="CM43" s="22">
        <f t="shared" si="229"/>
        <v>4164653.8766666669</v>
      </c>
      <c r="CN43" s="22">
        <f t="shared" si="229"/>
        <v>-277.17699973250132</v>
      </c>
      <c r="CO43" s="22">
        <f t="shared" si="229"/>
        <v>0</v>
      </c>
      <c r="CP43" s="22">
        <f t="shared" si="229"/>
        <v>113906613.42000002</v>
      </c>
      <c r="CQ43" s="22">
        <f t="shared" si="229"/>
        <v>112064291.57000001</v>
      </c>
      <c r="CR43" s="22">
        <f t="shared" si="229"/>
        <v>46693454.820833333</v>
      </c>
      <c r="CS43" s="22">
        <f t="shared" si="229"/>
        <v>52693230.399999999</v>
      </c>
      <c r="CT43" s="22">
        <f t="shared" si="229"/>
        <v>5999775.5791666666</v>
      </c>
      <c r="CU43" s="22">
        <f t="shared" si="229"/>
        <v>149.3085001789984</v>
      </c>
      <c r="CV43" s="22">
        <f t="shared" si="229"/>
        <v>0</v>
      </c>
      <c r="CW43" s="22">
        <f t="shared" si="229"/>
        <v>54526501.670000002</v>
      </c>
      <c r="CX43" s="22">
        <f t="shared" si="229"/>
        <v>51635706</v>
      </c>
      <c r="CY43" s="22">
        <f t="shared" si="229"/>
        <v>21514877.5</v>
      </c>
      <c r="CZ43" s="22">
        <f t="shared" si="229"/>
        <v>31625639.510000002</v>
      </c>
      <c r="DA43" s="22">
        <f t="shared" si="229"/>
        <v>10110762.01</v>
      </c>
      <c r="DB43" s="22">
        <f t="shared" si="229"/>
        <v>-2.9092140086894602</v>
      </c>
      <c r="DC43" s="22">
        <f t="shared" si="229"/>
        <v>0</v>
      </c>
      <c r="DD43" s="22">
        <f t="shared" si="229"/>
        <v>59269620.479999997</v>
      </c>
      <c r="DE43" s="22">
        <f t="shared" si="229"/>
        <v>56814000</v>
      </c>
      <c r="DF43" s="22">
        <f t="shared" si="229"/>
        <v>23672499.999999996</v>
      </c>
      <c r="DG43" s="22">
        <f t="shared" si="229"/>
        <v>23795593.370000005</v>
      </c>
      <c r="DH43" s="22">
        <f t="shared" si="229"/>
        <v>123093.37</v>
      </c>
      <c r="DI43" s="22">
        <f t="shared" si="229"/>
        <v>30.783132323678483</v>
      </c>
      <c r="DJ43" s="22">
        <f t="shared" si="229"/>
        <v>0</v>
      </c>
      <c r="DK43" s="22">
        <f t="shared" si="229"/>
        <v>3186958968.52</v>
      </c>
      <c r="DL43" s="22">
        <f t="shared" si="229"/>
        <v>2945249928.9899998</v>
      </c>
      <c r="DM43" s="22">
        <f t="shared" si="229"/>
        <v>1227187470.4124999</v>
      </c>
      <c r="DN43" s="22">
        <f t="shared" si="229"/>
        <v>1533439614.6400001</v>
      </c>
      <c r="DO43" s="22">
        <f t="shared" si="229"/>
        <v>306252144.22750026</v>
      </c>
      <c r="DP43" s="22">
        <f t="shared" si="229"/>
        <v>324.71571204339324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80041729.139999986</v>
      </c>
      <c r="BA46" s="18">
        <f t="shared" si="230"/>
        <v>84806569.739999995</v>
      </c>
      <c r="BB46" s="18">
        <f t="shared" si="230"/>
        <v>35336070.724999994</v>
      </c>
      <c r="BC46" s="18">
        <f t="shared" si="230"/>
        <v>33974470.420000002</v>
      </c>
      <c r="BD46" s="18">
        <f t="shared" si="230"/>
        <v>-1361600.3049999997</v>
      </c>
      <c r="BE46" s="18">
        <f t="shared" si="230"/>
        <v>-88.604199449556504</v>
      </c>
      <c r="BF46" s="18">
        <f t="shared" si="230"/>
        <v>0</v>
      </c>
      <c r="BG46" s="18">
        <f t="shared" si="230"/>
        <v>87605115.030000001</v>
      </c>
      <c r="BH46" s="18">
        <f t="shared" si="230"/>
        <v>93027801.700000003</v>
      </c>
      <c r="BI46" s="18">
        <f t="shared" si="230"/>
        <v>38761584.041666672</v>
      </c>
      <c r="BJ46" s="18">
        <f t="shared" si="230"/>
        <v>37925912.140000001</v>
      </c>
      <c r="BK46" s="18">
        <f t="shared" si="230"/>
        <v>-835671.90166666673</v>
      </c>
      <c r="BL46" s="18">
        <f t="shared" si="230"/>
        <v>-70.940897384342961</v>
      </c>
      <c r="BM46" s="18">
        <f t="shared" si="230"/>
        <v>0</v>
      </c>
      <c r="BN46" s="18">
        <f t="shared" si="230"/>
        <v>84823205.949999988</v>
      </c>
      <c r="BO46" s="18">
        <f t="shared" si="230"/>
        <v>89150000</v>
      </c>
      <c r="BP46" s="18">
        <f t="shared" si="230"/>
        <v>37145833.333333328</v>
      </c>
      <c r="BQ46" s="18">
        <f t="shared" si="230"/>
        <v>33249512.259999998</v>
      </c>
      <c r="BR46" s="18">
        <f t="shared" si="230"/>
        <v>-3896321.0733333332</v>
      </c>
      <c r="BS46" s="18">
        <f t="shared" si="230"/>
        <v>-21.058239757575784</v>
      </c>
      <c r="BT46" s="18">
        <f t="shared" si="230"/>
        <v>0</v>
      </c>
      <c r="BU46" s="18">
        <f t="shared" si="230"/>
        <v>84820849.88000001</v>
      </c>
      <c r="BV46" s="18">
        <f t="shared" si="230"/>
        <v>90528113.159999996</v>
      </c>
      <c r="BW46" s="18">
        <f t="shared" si="230"/>
        <v>37720047.149999991</v>
      </c>
      <c r="BX46" s="18">
        <f t="shared" si="230"/>
        <v>35479108.829999998</v>
      </c>
      <c r="BY46" s="18">
        <f t="shared" si="230"/>
        <v>-2240938.3199999998</v>
      </c>
      <c r="BZ46" s="18">
        <f t="shared" si="230"/>
        <v>-194.59348925475939</v>
      </c>
      <c r="CA46" s="18">
        <f t="shared" si="230"/>
        <v>0</v>
      </c>
      <c r="CB46" s="18">
        <f t="shared" si="230"/>
        <v>158448105.22999996</v>
      </c>
      <c r="CC46" s="18">
        <f t="shared" si="230"/>
        <v>158274144</v>
      </c>
      <c r="CD46" s="18">
        <f t="shared" si="230"/>
        <v>65947560.000000007</v>
      </c>
      <c r="CE46" s="18">
        <f t="shared" si="230"/>
        <v>62101981.93</v>
      </c>
      <c r="CF46" s="18">
        <f t="shared" ref="CF46:DK46" si="231">SUM(CF18:CF31)</f>
        <v>-3845578.0699999994</v>
      </c>
      <c r="CG46" s="18">
        <f t="shared" si="231"/>
        <v>-12.353309028367235</v>
      </c>
      <c r="CH46" s="18">
        <f t="shared" si="231"/>
        <v>0</v>
      </c>
      <c r="CI46" s="18">
        <f t="shared" si="231"/>
        <v>46523518.679999992</v>
      </c>
      <c r="CJ46" s="18">
        <f t="shared" si="231"/>
        <v>50233400</v>
      </c>
      <c r="CK46" s="18">
        <f t="shared" si="231"/>
        <v>20930583.333333336</v>
      </c>
      <c r="CL46" s="18">
        <f t="shared" si="231"/>
        <v>19856276.32</v>
      </c>
      <c r="CM46" s="18">
        <f t="shared" si="231"/>
        <v>-1074307.0133333334</v>
      </c>
      <c r="CN46" s="18">
        <f t="shared" si="231"/>
        <v>-266.89103944723911</v>
      </c>
      <c r="CO46" s="18">
        <f t="shared" si="231"/>
        <v>0</v>
      </c>
      <c r="CP46" s="18">
        <f t="shared" si="231"/>
        <v>108555923.73</v>
      </c>
      <c r="CQ46" s="18">
        <f t="shared" si="231"/>
        <v>113616323.32999998</v>
      </c>
      <c r="CR46" s="18">
        <f t="shared" si="231"/>
        <v>47340134.720833324</v>
      </c>
      <c r="CS46" s="18">
        <f t="shared" si="231"/>
        <v>48983555.479999997</v>
      </c>
      <c r="CT46" s="18">
        <f t="shared" si="231"/>
        <v>1643420.7591666668</v>
      </c>
      <c r="CU46" s="18">
        <f t="shared" si="231"/>
        <v>42.735000508996656</v>
      </c>
      <c r="CV46" s="18">
        <f t="shared" si="231"/>
        <v>0</v>
      </c>
      <c r="CW46" s="18">
        <f t="shared" si="231"/>
        <v>53076470.030000001</v>
      </c>
      <c r="CX46" s="18">
        <f t="shared" si="231"/>
        <v>52108475.759999998</v>
      </c>
      <c r="CY46" s="18">
        <f t="shared" si="231"/>
        <v>21711864.900000002</v>
      </c>
      <c r="CZ46" s="18">
        <f t="shared" si="231"/>
        <v>22828254.290000007</v>
      </c>
      <c r="DA46" s="18">
        <f t="shared" si="231"/>
        <v>1116389.3899999999</v>
      </c>
      <c r="DB46" s="18">
        <f t="shared" si="231"/>
        <v>174.79890471752492</v>
      </c>
      <c r="DC46" s="18">
        <f t="shared" si="231"/>
        <v>0</v>
      </c>
      <c r="DD46" s="18">
        <f t="shared" si="231"/>
        <v>57716888</v>
      </c>
      <c r="DE46" s="18">
        <f t="shared" si="231"/>
        <v>60055574.82</v>
      </c>
      <c r="DF46" s="18">
        <f t="shared" si="231"/>
        <v>25023156.174999997</v>
      </c>
      <c r="DG46" s="18">
        <f t="shared" si="231"/>
        <v>23613242.479999997</v>
      </c>
      <c r="DH46" s="18">
        <f t="shared" si="231"/>
        <v>-1409913.6950000001</v>
      </c>
      <c r="DI46" s="18">
        <f t="shared" si="231"/>
        <v>-81.471999388124175</v>
      </c>
      <c r="DJ46" s="18">
        <f t="shared" si="231"/>
        <v>0</v>
      </c>
      <c r="DK46" s="18">
        <f t="shared" si="231"/>
        <v>3301861785.7400007</v>
      </c>
      <c r="DL46" s="18">
        <f t="shared" ref="DL46:DQ46" si="232">SUM(DL18:DL31)</f>
        <v>3348414981.3500004</v>
      </c>
      <c r="DM46" s="18">
        <f t="shared" si="232"/>
        <v>1395827895.5625</v>
      </c>
      <c r="DN46" s="18">
        <f t="shared" si="232"/>
        <v>1376569608.6199999</v>
      </c>
      <c r="DO46" s="18">
        <f t="shared" si="232"/>
        <v>-19258286.9425001</v>
      </c>
      <c r="DP46" s="18">
        <f t="shared" si="232"/>
        <v>-92.909247085269456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77956965.819999993</v>
      </c>
      <c r="BA47" s="23">
        <f t="shared" si="233"/>
        <v>82611773.019999996</v>
      </c>
      <c r="BB47" s="23">
        <f t="shared" si="233"/>
        <v>34421572.091666661</v>
      </c>
      <c r="BC47" s="23">
        <f t="shared" si="233"/>
        <v>33033450.710000001</v>
      </c>
      <c r="BD47" s="23">
        <f t="shared" si="233"/>
        <v>-1388121.3816666664</v>
      </c>
      <c r="BE47" s="23">
        <f t="shared" si="233"/>
        <v>-91.504266841674706</v>
      </c>
      <c r="BF47" s="23" t="e">
        <f t="shared" si="233"/>
        <v>#VALUE!</v>
      </c>
      <c r="BG47" s="23">
        <f t="shared" si="233"/>
        <v>82173473.010000005</v>
      </c>
      <c r="BH47" s="23">
        <f t="shared" si="233"/>
        <v>87028648.680000007</v>
      </c>
      <c r="BI47" s="23">
        <f t="shared" si="233"/>
        <v>36261936.950000003</v>
      </c>
      <c r="BJ47" s="23">
        <f t="shared" si="233"/>
        <v>35402440.460000001</v>
      </c>
      <c r="BK47" s="23">
        <f t="shared" si="233"/>
        <v>-859496.49000000011</v>
      </c>
      <c r="BL47" s="23">
        <f t="shared" si="233"/>
        <v>-71.894015463001338</v>
      </c>
      <c r="BM47" s="23" t="e">
        <f t="shared" si="233"/>
        <v>#VALUE!</v>
      </c>
      <c r="BN47" s="23">
        <f t="shared" si="233"/>
        <v>82145160.229999989</v>
      </c>
      <c r="BO47" s="23">
        <f t="shared" si="233"/>
        <v>86550000</v>
      </c>
      <c r="BP47" s="23">
        <f t="shared" si="233"/>
        <v>36062499.999999993</v>
      </c>
      <c r="BQ47" s="23">
        <f t="shared" si="233"/>
        <v>32149585.659999996</v>
      </c>
      <c r="BR47" s="23">
        <f t="shared" si="233"/>
        <v>-3912914.34</v>
      </c>
      <c r="BS47" s="23">
        <f t="shared" si="233"/>
        <v>-22.589925911421936</v>
      </c>
      <c r="BT47" s="23" t="e">
        <f t="shared" si="233"/>
        <v>#VALUE!</v>
      </c>
      <c r="BU47" s="23">
        <f t="shared" si="233"/>
        <v>79980001.010000005</v>
      </c>
      <c r="BV47" s="23">
        <f t="shared" si="233"/>
        <v>85949251</v>
      </c>
      <c r="BW47" s="23">
        <f t="shared" si="233"/>
        <v>35812187.916666657</v>
      </c>
      <c r="BX47" s="23">
        <f t="shared" si="233"/>
        <v>33371234.279999997</v>
      </c>
      <c r="BY47" s="23">
        <f t="shared" si="233"/>
        <v>-2440953.6366666667</v>
      </c>
      <c r="BZ47" s="23">
        <f t="shared" si="233"/>
        <v>-205.07724576950017</v>
      </c>
      <c r="CA47" s="23" t="e">
        <f t="shared" si="233"/>
        <v>#VALUE!</v>
      </c>
      <c r="CB47" s="23">
        <f t="shared" si="233"/>
        <v>140811773.87999997</v>
      </c>
      <c r="CC47" s="23">
        <f t="shared" si="233"/>
        <v>141019760.53999999</v>
      </c>
      <c r="CD47" s="23">
        <f t="shared" si="233"/>
        <v>58758233.558333337</v>
      </c>
      <c r="CE47" s="23">
        <f t="shared" si="233"/>
        <v>55547160.18</v>
      </c>
      <c r="CF47" s="23">
        <f t="shared" ref="CF47:DK47" si="234">+CF46-CF29</f>
        <v>-3211073.3783333329</v>
      </c>
      <c r="CG47" s="23">
        <f t="shared" si="234"/>
        <v>-3.5276603836025036</v>
      </c>
      <c r="CH47" s="23" t="e">
        <f t="shared" si="234"/>
        <v>#VALUE!</v>
      </c>
      <c r="CI47" s="23">
        <f t="shared" si="234"/>
        <v>43598939.649999991</v>
      </c>
      <c r="CJ47" s="23">
        <f t="shared" si="234"/>
        <v>47315300</v>
      </c>
      <c r="CK47" s="23">
        <f t="shared" si="234"/>
        <v>19714708.333333336</v>
      </c>
      <c r="CL47" s="23">
        <f t="shared" si="234"/>
        <v>18698780.460000001</v>
      </c>
      <c r="CM47" s="23">
        <f t="shared" si="234"/>
        <v>-1015927.8733333334</v>
      </c>
      <c r="CN47" s="23">
        <f t="shared" si="234"/>
        <v>-262.08962976285545</v>
      </c>
      <c r="CO47" s="23" t="e">
        <f t="shared" si="234"/>
        <v>#VALUE!</v>
      </c>
      <c r="CP47" s="23">
        <f t="shared" si="234"/>
        <v>104683568.2</v>
      </c>
      <c r="CQ47" s="23">
        <f t="shared" si="234"/>
        <v>106147677.41999999</v>
      </c>
      <c r="CR47" s="23">
        <f t="shared" si="234"/>
        <v>44228198.92499999</v>
      </c>
      <c r="CS47" s="23">
        <f t="shared" si="234"/>
        <v>44973136.259999998</v>
      </c>
      <c r="CT47" s="23">
        <f t="shared" si="234"/>
        <v>744937.33500000008</v>
      </c>
      <c r="CU47" s="23">
        <f t="shared" si="234"/>
        <v>13.862829515955163</v>
      </c>
      <c r="CV47" s="23" t="e">
        <f t="shared" si="234"/>
        <v>#VALUE!</v>
      </c>
      <c r="CW47" s="23">
        <f t="shared" si="234"/>
        <v>48871758.57</v>
      </c>
      <c r="CX47" s="23">
        <f t="shared" si="234"/>
        <v>47773990</v>
      </c>
      <c r="CY47" s="23">
        <f t="shared" si="234"/>
        <v>19905829.166666668</v>
      </c>
      <c r="CZ47" s="23">
        <f t="shared" si="234"/>
        <v>20992251.050000004</v>
      </c>
      <c r="DA47" s="23">
        <f t="shared" si="234"/>
        <v>1086421.8833333333</v>
      </c>
      <c r="DB47" s="23">
        <f t="shared" si="234"/>
        <v>173.13960716800432</v>
      </c>
      <c r="DC47" s="23" t="e">
        <f t="shared" si="234"/>
        <v>#VALUE!</v>
      </c>
      <c r="DD47" s="23">
        <f t="shared" si="234"/>
        <v>53757194.509999998</v>
      </c>
      <c r="DE47" s="23">
        <f t="shared" si="234"/>
        <v>55270000</v>
      </c>
      <c r="DF47" s="23">
        <f t="shared" si="234"/>
        <v>23029166.666666664</v>
      </c>
      <c r="DG47" s="23">
        <f t="shared" si="234"/>
        <v>21933430.899999999</v>
      </c>
      <c r="DH47" s="23">
        <f t="shared" si="234"/>
        <v>-1095735.7666666668</v>
      </c>
      <c r="DI47" s="23">
        <f t="shared" si="234"/>
        <v>-65.715751573363235</v>
      </c>
      <c r="DJ47" s="23" t="e">
        <f t="shared" si="234"/>
        <v>#VALUE!</v>
      </c>
      <c r="DK47" s="23">
        <f t="shared" si="234"/>
        <v>3109478614.9200006</v>
      </c>
      <c r="DL47" s="23">
        <f t="shared" ref="DL47:DQ47" si="235">+DL46-DL29</f>
        <v>3128299719.8500004</v>
      </c>
      <c r="DM47" s="23">
        <f t="shared" si="235"/>
        <v>1290363203.2708333</v>
      </c>
      <c r="DN47" s="23">
        <f t="shared" si="235"/>
        <v>1279118459.9599998</v>
      </c>
      <c r="DO47" s="23">
        <f t="shared" si="235"/>
        <v>-11244743.310833395</v>
      </c>
      <c r="DP47" s="23">
        <f t="shared" si="235"/>
        <v>-85.310928200021166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63" priority="255" stopIfTrue="1" operator="lessThan">
      <formula>0</formula>
    </cfRule>
  </conditionalFormatting>
  <conditionalFormatting sqref="DK38:DQ40">
    <cfRule type="cellIs" dxfId="62" priority="238" stopIfTrue="1" operator="lessThan">
      <formula>0</formula>
    </cfRule>
  </conditionalFormatting>
  <conditionalFormatting sqref="C43:CZ43">
    <cfRule type="cellIs" dxfId="61" priority="209" stopIfTrue="1" operator="lessThan">
      <formula>0</formula>
    </cfRule>
  </conditionalFormatting>
  <conditionalFormatting sqref="E4:H4">
    <cfRule type="cellIs" dxfId="60" priority="200" stopIfTrue="1" operator="lessThan">
      <formula>0</formula>
    </cfRule>
  </conditionalFormatting>
  <conditionalFormatting sqref="G17:H17">
    <cfRule type="cellIs" dxfId="59" priority="195" stopIfTrue="1" operator="lessThan">
      <formula>0</formula>
    </cfRule>
  </conditionalFormatting>
  <conditionalFormatting sqref="L37 N37:O37">
    <cfRule type="cellIs" dxfId="58" priority="192" stopIfTrue="1" operator="lessThan">
      <formula>0</formula>
    </cfRule>
  </conditionalFormatting>
  <conditionalFormatting sqref="E37 G37:H37 G33:H33 E36:H36 H34:H35">
    <cfRule type="cellIs" dxfId="57" priority="193" stopIfTrue="1" operator="lessThan">
      <formula>0</formula>
    </cfRule>
  </conditionalFormatting>
  <conditionalFormatting sqref="S37 U37:V37">
    <cfRule type="cellIs" dxfId="56" priority="191" stopIfTrue="1" operator="lessThan">
      <formula>0</formula>
    </cfRule>
  </conditionalFormatting>
  <conditionalFormatting sqref="Z37 AB37:AC37">
    <cfRule type="cellIs" dxfId="55" priority="190" stopIfTrue="1" operator="lessThan">
      <formula>0</formula>
    </cfRule>
  </conditionalFormatting>
  <conditionalFormatting sqref="AG37 AI37:AJ37">
    <cfRule type="cellIs" dxfId="54" priority="189" stopIfTrue="1" operator="lessThan">
      <formula>0</formula>
    </cfRule>
  </conditionalFormatting>
  <conditionalFormatting sqref="AN37 AP37:AQ37">
    <cfRule type="cellIs" dxfId="53" priority="188" stopIfTrue="1" operator="lessThan">
      <formula>0</formula>
    </cfRule>
  </conditionalFormatting>
  <conditionalFormatting sqref="AU37 AW37:AX37">
    <cfRule type="cellIs" dxfId="52" priority="187" stopIfTrue="1" operator="lessThan">
      <formula>0</formula>
    </cfRule>
  </conditionalFormatting>
  <conditionalFormatting sqref="BB37 BD37:BE37">
    <cfRule type="cellIs" dxfId="51" priority="186" stopIfTrue="1" operator="lessThan">
      <formula>0</formula>
    </cfRule>
  </conditionalFormatting>
  <conditionalFormatting sqref="BI37 BK37:BL37">
    <cfRule type="cellIs" dxfId="50" priority="185" stopIfTrue="1" operator="lessThan">
      <formula>0</formula>
    </cfRule>
  </conditionalFormatting>
  <conditionalFormatting sqref="BP37 BR37:BS37">
    <cfRule type="cellIs" dxfId="49" priority="184" stopIfTrue="1" operator="lessThan">
      <formula>0</formula>
    </cfRule>
  </conditionalFormatting>
  <conditionalFormatting sqref="BW37 BY37:BZ37">
    <cfRule type="cellIs" dxfId="48" priority="183" stopIfTrue="1" operator="lessThan">
      <formula>0</formula>
    </cfRule>
  </conditionalFormatting>
  <conditionalFormatting sqref="CD37 CF37:CG37">
    <cfRule type="cellIs" dxfId="47" priority="182" stopIfTrue="1" operator="lessThan">
      <formula>0</formula>
    </cfRule>
  </conditionalFormatting>
  <conditionalFormatting sqref="CK37 CM37:CN37">
    <cfRule type="cellIs" dxfId="46" priority="181" stopIfTrue="1" operator="lessThan">
      <formula>0</formula>
    </cfRule>
  </conditionalFormatting>
  <conditionalFormatting sqref="CR37 CT37:CU37">
    <cfRule type="cellIs" dxfId="45" priority="180" stopIfTrue="1" operator="lessThan">
      <formula>0</formula>
    </cfRule>
  </conditionalFormatting>
  <conditionalFormatting sqref="CY37 DA37:DB37">
    <cfRule type="cellIs" dxfId="44" priority="179" stopIfTrue="1" operator="lessThan">
      <formula>0</formula>
    </cfRule>
  </conditionalFormatting>
  <conditionalFormatting sqref="DF37 DH37:DI37">
    <cfRule type="cellIs" dxfId="43" priority="178" stopIfTrue="1" operator="lessThan">
      <formula>0</formula>
    </cfRule>
  </conditionalFormatting>
  <conditionalFormatting sqref="DM37 DO37:DP37">
    <cfRule type="cellIs" dxfId="42" priority="177" stopIfTrue="1" operator="lessThan">
      <formula>0</formula>
    </cfRule>
  </conditionalFormatting>
  <conditionalFormatting sqref="C40">
    <cfRule type="cellIs" dxfId="41" priority="174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168" stopIfTrue="1" operator="lessThan">
      <formula>0</formula>
    </cfRule>
  </conditionalFormatting>
  <conditionalFormatting sqref="DO17:DP17">
    <cfRule type="cellIs" dxfId="39" priority="167" stopIfTrue="1" operator="lessThan">
      <formula>0</formula>
    </cfRule>
  </conditionalFormatting>
  <conditionalFormatting sqref="L48">
    <cfRule type="cellIs" dxfId="38" priority="165" stopIfTrue="1" operator="lessThan">
      <formula>0</formula>
    </cfRule>
  </conditionalFormatting>
  <conditionalFormatting sqref="S48">
    <cfRule type="cellIs" dxfId="37" priority="164" stopIfTrue="1" operator="lessThan">
      <formula>0</formula>
    </cfRule>
  </conditionalFormatting>
  <conditionalFormatting sqref="Z48">
    <cfRule type="cellIs" dxfId="36" priority="163" stopIfTrue="1" operator="lessThan">
      <formula>0</formula>
    </cfRule>
  </conditionalFormatting>
  <conditionalFormatting sqref="AG48">
    <cfRule type="cellIs" dxfId="35" priority="162" stopIfTrue="1" operator="lessThan">
      <formula>0</formula>
    </cfRule>
  </conditionalFormatting>
  <conditionalFormatting sqref="AN48">
    <cfRule type="cellIs" dxfId="34" priority="161" stopIfTrue="1" operator="lessThan">
      <formula>0</formula>
    </cfRule>
  </conditionalFormatting>
  <conditionalFormatting sqref="AU48">
    <cfRule type="cellIs" dxfId="33" priority="160" stopIfTrue="1" operator="lessThan">
      <formula>0</formula>
    </cfRule>
  </conditionalFormatting>
  <conditionalFormatting sqref="BB48">
    <cfRule type="cellIs" dxfId="32" priority="159" stopIfTrue="1" operator="lessThan">
      <formula>0</formula>
    </cfRule>
  </conditionalFormatting>
  <conditionalFormatting sqref="BI48">
    <cfRule type="cellIs" dxfId="31" priority="158" stopIfTrue="1" operator="lessThan">
      <formula>0</formula>
    </cfRule>
  </conditionalFormatting>
  <conditionalFormatting sqref="BP48">
    <cfRule type="cellIs" dxfId="30" priority="157" stopIfTrue="1" operator="lessThan">
      <formula>0</formula>
    </cfRule>
  </conditionalFormatting>
  <conditionalFormatting sqref="BW48">
    <cfRule type="cellIs" dxfId="29" priority="156" stopIfTrue="1" operator="lessThan">
      <formula>0</formula>
    </cfRule>
  </conditionalFormatting>
  <conditionalFormatting sqref="CD48">
    <cfRule type="cellIs" dxfId="28" priority="155" stopIfTrue="1" operator="lessThan">
      <formula>0</formula>
    </cfRule>
  </conditionalFormatting>
  <conditionalFormatting sqref="CK48">
    <cfRule type="cellIs" dxfId="27" priority="154" stopIfTrue="1" operator="lessThan">
      <formula>0</formula>
    </cfRule>
  </conditionalFormatting>
  <conditionalFormatting sqref="CR48">
    <cfRule type="cellIs" dxfId="26" priority="153" stopIfTrue="1" operator="lessThan">
      <formula>0</formula>
    </cfRule>
  </conditionalFormatting>
  <conditionalFormatting sqref="CY48">
    <cfRule type="cellIs" dxfId="25" priority="152" stopIfTrue="1" operator="lessThan">
      <formula>0</formula>
    </cfRule>
  </conditionalFormatting>
  <conditionalFormatting sqref="DF48">
    <cfRule type="cellIs" dxfId="24" priority="151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3" priority="147" stopIfTrue="1" operator="lessThan">
      <formula>0</formula>
    </cfRule>
  </conditionalFormatting>
  <conditionalFormatting sqref="O34 V34 AJ34 AQ34 BE34 BL34 BZ34 CG34 CN34 CU34 DB34 DP34">
    <cfRule type="cellIs" dxfId="22" priority="146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F1" zoomScale="80" zoomScaleNormal="80" workbookViewId="0">
      <selection activeCell="G3" sqref="G3:M22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21" t="s">
        <v>2878</v>
      </c>
      <c r="B1" s="121"/>
      <c r="C1" s="121"/>
      <c r="D1" s="121"/>
      <c r="E1" s="121"/>
      <c r="G1" s="122" t="s">
        <v>2885</v>
      </c>
      <c r="H1" s="123"/>
      <c r="I1" s="123"/>
      <c r="J1" s="123"/>
      <c r="K1" s="123"/>
      <c r="L1" s="123"/>
      <c r="M1" s="124"/>
    </row>
    <row r="2" spans="1:17" ht="13.5" customHeight="1">
      <c r="A2" s="46"/>
      <c r="B2" s="47" t="s">
        <v>2856</v>
      </c>
      <c r="C2" s="47" t="s">
        <v>2858</v>
      </c>
      <c r="D2" s="48"/>
      <c r="E2" s="49" t="s">
        <v>2863</v>
      </c>
      <c r="G2" s="82"/>
      <c r="H2" s="82"/>
      <c r="I2" s="82"/>
      <c r="J2" s="74"/>
      <c r="K2" s="31"/>
      <c r="L2" s="75"/>
      <c r="M2" s="74"/>
    </row>
    <row r="3" spans="1:17" ht="36">
      <c r="A3" s="50" t="s">
        <v>2855</v>
      </c>
      <c r="B3" s="51" t="s">
        <v>2857</v>
      </c>
      <c r="C3" s="51" t="s">
        <v>2859</v>
      </c>
      <c r="D3" s="51" t="s">
        <v>2861</v>
      </c>
      <c r="E3" s="52" t="s">
        <v>2864</v>
      </c>
      <c r="G3" s="86" t="s">
        <v>2855</v>
      </c>
      <c r="H3" s="83" t="s">
        <v>2883</v>
      </c>
      <c r="I3" s="84" t="s">
        <v>2884</v>
      </c>
      <c r="J3" s="31" t="s">
        <v>2867</v>
      </c>
      <c r="K3" s="31" t="s">
        <v>2859</v>
      </c>
      <c r="L3" s="31" t="s">
        <v>2861</v>
      </c>
      <c r="M3" s="32" t="s">
        <v>2866</v>
      </c>
    </row>
    <row r="4" spans="1:17" ht="18">
      <c r="A4" s="53"/>
      <c r="B4" s="51"/>
      <c r="C4" s="51" t="s">
        <v>2860</v>
      </c>
      <c r="D4" s="51" t="s">
        <v>2862</v>
      </c>
      <c r="E4" s="51"/>
      <c r="G4" s="82"/>
      <c r="H4" s="83" t="s">
        <v>2857</v>
      </c>
      <c r="I4" s="83" t="s">
        <v>2860</v>
      </c>
      <c r="J4" s="31" t="s">
        <v>2857</v>
      </c>
      <c r="K4" s="31" t="s">
        <v>2860</v>
      </c>
      <c r="L4" s="31" t="s">
        <v>2862</v>
      </c>
      <c r="M4" s="32" t="s">
        <v>2864</v>
      </c>
    </row>
    <row r="5" spans="1:17" ht="18.75" thickBot="1">
      <c r="A5" s="54"/>
      <c r="B5" s="55"/>
      <c r="C5" s="55"/>
      <c r="D5" s="56"/>
      <c r="E5" s="55"/>
      <c r="G5" s="87"/>
      <c r="H5" s="85"/>
      <c r="I5" s="85"/>
      <c r="J5" s="33"/>
      <c r="K5" s="33"/>
      <c r="L5" s="34"/>
      <c r="M5" s="33"/>
    </row>
    <row r="6" spans="1:17" ht="25.5" customHeight="1" thickBot="1">
      <c r="A6" s="57" t="s">
        <v>16</v>
      </c>
      <c r="B6" s="58">
        <f>+Planfin_ก.พ.63!D34</f>
        <v>1414350000</v>
      </c>
      <c r="C6" s="58">
        <f>+Planfin_ก.พ.63!D35</f>
        <v>1364751198.1400001</v>
      </c>
      <c r="D6" s="58">
        <f>+Planfin_ก.พ.63!D36</f>
        <v>49598801.859999895</v>
      </c>
      <c r="E6" s="45" t="str">
        <f>+Planfin_ก.พ.63!D37</f>
        <v>เกินดุล</v>
      </c>
      <c r="G6" s="81" t="s">
        <v>16</v>
      </c>
      <c r="H6" s="80">
        <f>+Planfin_ก.พ.63!D34</f>
        <v>1414350000</v>
      </c>
      <c r="I6" s="80">
        <f>+Planfin_ก.พ.63!D35</f>
        <v>1364751198.1400001</v>
      </c>
      <c r="J6" s="92">
        <f>+Planfin_ก.พ.63!F34</f>
        <v>679997804.56000006</v>
      </c>
      <c r="K6" s="92">
        <f>+Planfin_ก.พ.63!F35</f>
        <v>577890597.96999991</v>
      </c>
      <c r="L6" s="92">
        <f>+Planfin_ก.พ.63!F36</f>
        <v>102107206.59000015</v>
      </c>
      <c r="M6" s="95" t="str">
        <f>+Planfin_ก.พ.63!F37</f>
        <v>ผลเกินดุล</v>
      </c>
    </row>
    <row r="7" spans="1:17" ht="25.5" customHeight="1" thickBot="1">
      <c r="A7" s="57" t="s">
        <v>300</v>
      </c>
      <c r="B7" s="58">
        <f>+Planfin_ก.พ.63!K34</f>
        <v>448170000</v>
      </c>
      <c r="C7" s="58">
        <f>+Planfin_ก.พ.63!K35</f>
        <v>441150000</v>
      </c>
      <c r="D7" s="58">
        <f>+Planfin_ก.พ.63!K36</f>
        <v>7020000</v>
      </c>
      <c r="E7" s="45" t="str">
        <f>+Planfin_ก.พ.63!K37</f>
        <v>เกินดุล</v>
      </c>
      <c r="G7" s="81" t="s">
        <v>300</v>
      </c>
      <c r="H7" s="80">
        <f>+Planfin_ก.พ.63!K34</f>
        <v>448170000</v>
      </c>
      <c r="I7" s="80">
        <f>+Planfin_ก.พ.63!K35</f>
        <v>441150000</v>
      </c>
      <c r="J7" s="92">
        <f>+Planfin_ก.พ.63!M34</f>
        <v>219920391.05000001</v>
      </c>
      <c r="K7" s="92">
        <f>+Planfin_ก.พ.63!M35</f>
        <v>185427041.90999997</v>
      </c>
      <c r="L7" s="92">
        <f>+Planfin_ก.พ.63!M36</f>
        <v>34493349.140000045</v>
      </c>
      <c r="M7" s="94" t="str">
        <f>+Planfin_ก.พ.63!M37</f>
        <v>ผลเกินดุล</v>
      </c>
    </row>
    <row r="8" spans="1:17" ht="25.5" customHeight="1" thickBot="1">
      <c r="A8" s="57" t="s">
        <v>462</v>
      </c>
      <c r="B8" s="58">
        <f>+Planfin_ก.พ.63!R34</f>
        <v>109282300</v>
      </c>
      <c r="C8" s="58">
        <f>+Planfin_ก.พ.63!R35</f>
        <v>106362683.81999999</v>
      </c>
      <c r="D8" s="58">
        <f>+Planfin_ก.พ.63!R36</f>
        <v>2919616.1800000072</v>
      </c>
      <c r="E8" s="45" t="str">
        <f>+Planfin_ก.พ.63!R37</f>
        <v>เกินดุล</v>
      </c>
      <c r="G8" s="81" t="s">
        <v>462</v>
      </c>
      <c r="H8" s="80">
        <f>+Planfin_ก.พ.63!R34</f>
        <v>109282300</v>
      </c>
      <c r="I8" s="80">
        <f>+Planfin_ก.พ.63!R35</f>
        <v>106362683.81999999</v>
      </c>
      <c r="J8" s="92">
        <f>+Planfin_ก.พ.63!T34</f>
        <v>51207246.429999992</v>
      </c>
      <c r="K8" s="92">
        <f>+Planfin_ก.พ.63!T35</f>
        <v>43569719.479999997</v>
      </c>
      <c r="L8" s="92">
        <f>+Planfin_ก.พ.63!T36</f>
        <v>7637526.9499999955</v>
      </c>
      <c r="M8" s="94" t="str">
        <f>+Planfin_ก.พ.63!T37</f>
        <v>ผลเกินดุล</v>
      </c>
    </row>
    <row r="9" spans="1:17" ht="25.5" customHeight="1" thickBot="1">
      <c r="A9" s="57" t="s">
        <v>2865</v>
      </c>
      <c r="B9" s="58">
        <f>+Planfin_ก.พ.63!Y34</f>
        <v>91633195.129999995</v>
      </c>
      <c r="C9" s="58">
        <f>+Planfin_ก.พ.63!Y35</f>
        <v>86338855.299999997</v>
      </c>
      <c r="D9" s="58">
        <f>+Planfin_ก.พ.63!Y36</f>
        <v>5294339.8299999982</v>
      </c>
      <c r="E9" s="45" t="str">
        <f>+Planfin_ก.พ.63!Y37</f>
        <v>เกินดุล</v>
      </c>
      <c r="G9" s="81" t="s">
        <v>2865</v>
      </c>
      <c r="H9" s="80">
        <f>+Planfin_ก.พ.63!Y34</f>
        <v>91633195.129999995</v>
      </c>
      <c r="I9" s="80">
        <f>+Planfin_ก.พ.63!Y35</f>
        <v>86338855.299999997</v>
      </c>
      <c r="J9" s="92">
        <f>+Planfin_ก.พ.63!AA34</f>
        <v>35910780.670000002</v>
      </c>
      <c r="K9" s="92">
        <f>+Planfin_ก.พ.63!AA35</f>
        <v>31545268.149999995</v>
      </c>
      <c r="L9" s="92">
        <f>+Planfin_ก.พ.63!AA36</f>
        <v>4365512.520000007</v>
      </c>
      <c r="M9" s="94" t="str">
        <f>+Planfin_ก.พ.63!AA37</f>
        <v>ผลเกินดุล</v>
      </c>
    </row>
    <row r="10" spans="1:17" ht="25.5" customHeight="1" thickBot="1">
      <c r="A10" s="57" t="s">
        <v>1613</v>
      </c>
      <c r="B10" s="58">
        <f>+Planfin_ก.พ.63!AF34</f>
        <v>83900833.25</v>
      </c>
      <c r="C10" s="58">
        <f>+Planfin_ก.พ.63!AF35</f>
        <v>83221538.430000007</v>
      </c>
      <c r="D10" s="58">
        <f>+Planfin_ก.พ.63!AF36</f>
        <v>679294.81999999285</v>
      </c>
      <c r="E10" s="45" t="str">
        <f>+Planfin_ก.พ.63!AF37</f>
        <v>เกินดุล</v>
      </c>
      <c r="G10" s="81" t="s">
        <v>1613</v>
      </c>
      <c r="H10" s="80">
        <f>+Planfin_ก.พ.63!AF34</f>
        <v>83900833.25</v>
      </c>
      <c r="I10" s="80">
        <f>+Planfin_ก.พ.63!AF35</f>
        <v>83221538.430000007</v>
      </c>
      <c r="J10" s="92">
        <f>+Planfin_ก.พ.63!AH34</f>
        <v>41322893.230000012</v>
      </c>
      <c r="K10" s="92">
        <f>+Planfin_ก.พ.63!AH35</f>
        <v>33582874.530000001</v>
      </c>
      <c r="L10" s="92">
        <f>+Planfin_ก.พ.63!AH36</f>
        <v>7740018.7000000104</v>
      </c>
      <c r="M10" s="94" t="str">
        <f>+Planfin_ก.พ.63!AH37</f>
        <v>ผลเกินดุล</v>
      </c>
      <c r="Q10" s="19"/>
    </row>
    <row r="11" spans="1:17" ht="25.5" customHeight="1" thickBot="1">
      <c r="A11" s="57" t="s">
        <v>468</v>
      </c>
      <c r="B11" s="58">
        <f>+Planfin_ก.พ.63!AM34</f>
        <v>80058000</v>
      </c>
      <c r="C11" s="58">
        <f>+Planfin_ก.พ.63!AM35</f>
        <v>77435495</v>
      </c>
      <c r="D11" s="58">
        <f>+Planfin_ก.พ.63!AM36</f>
        <v>2622505</v>
      </c>
      <c r="E11" s="45" t="str">
        <f>+Planfin_ก.พ.63!AM37</f>
        <v>เกินดุล</v>
      </c>
      <c r="G11" s="81" t="s">
        <v>468</v>
      </c>
      <c r="H11" s="80">
        <f>+Planfin_ก.พ.63!AM34</f>
        <v>80058000</v>
      </c>
      <c r="I11" s="80">
        <f>+Planfin_ก.พ.63!AM35</f>
        <v>77435495</v>
      </c>
      <c r="J11" s="92">
        <f>+Planfin_ก.พ.63!AO34</f>
        <v>30861060.839999992</v>
      </c>
      <c r="K11" s="92">
        <f>+Planfin_ก.พ.63!AO35</f>
        <v>27087304.120000005</v>
      </c>
      <c r="L11" s="92">
        <f>+Planfin_ก.พ.63!AO36</f>
        <v>3773756.7199999876</v>
      </c>
      <c r="M11" s="94" t="str">
        <f>+Planfin_ก.พ.63!AO37</f>
        <v>ผลเกินดุล</v>
      </c>
    </row>
    <row r="12" spans="1:17" ht="25.5" customHeight="1" thickBot="1">
      <c r="A12" s="57" t="s">
        <v>470</v>
      </c>
      <c r="B12" s="58">
        <f>+Planfin_ก.พ.63!AT34</f>
        <v>201759719.48000002</v>
      </c>
      <c r="C12" s="58">
        <f>+Planfin_ก.พ.63!AT35</f>
        <v>198045516.50000003</v>
      </c>
      <c r="D12" s="58">
        <f>+Planfin_ก.พ.63!AT36</f>
        <v>3714202.9799999893</v>
      </c>
      <c r="E12" s="45" t="str">
        <f>+Planfin_ก.พ.63!AT37</f>
        <v>เกินดุล</v>
      </c>
      <c r="G12" s="81" t="s">
        <v>470</v>
      </c>
      <c r="H12" s="80">
        <f>+Planfin_ก.พ.63!AT34</f>
        <v>201759719.48000002</v>
      </c>
      <c r="I12" s="80">
        <f>+Planfin_ก.พ.63!AT35</f>
        <v>198045516.50000003</v>
      </c>
      <c r="J12" s="92">
        <f>+Planfin_ก.พ.63!AV34</f>
        <v>103569685.91999999</v>
      </c>
      <c r="K12" s="92">
        <f>+Planfin_ก.พ.63!AV35</f>
        <v>84231040.639999986</v>
      </c>
      <c r="L12" s="92">
        <f>+Planfin_ก.พ.63!AV36</f>
        <v>19338645.280000001</v>
      </c>
      <c r="M12" s="95" t="str">
        <f>+Planfin_ก.พ.63!AV37</f>
        <v>ผลเกินดุล</v>
      </c>
    </row>
    <row r="13" spans="1:17" ht="25.5" customHeight="1" thickBot="1">
      <c r="A13" s="57" t="s">
        <v>472</v>
      </c>
      <c r="B13" s="58">
        <f>+Planfin_ก.พ.63!BA34</f>
        <v>83257800</v>
      </c>
      <c r="C13" s="58">
        <f>+Planfin_ก.พ.63!BA35</f>
        <v>82611773.019999996</v>
      </c>
      <c r="D13" s="58">
        <f>+Planfin_ก.พ.63!BA36</f>
        <v>646026.98000000417</v>
      </c>
      <c r="E13" s="45" t="str">
        <f>+Planfin_ก.พ.63!BA37</f>
        <v>เกินดุล</v>
      </c>
      <c r="G13" s="81" t="s">
        <v>472</v>
      </c>
      <c r="H13" s="80">
        <f>+Planfin_ก.พ.63!BA34</f>
        <v>83257800</v>
      </c>
      <c r="I13" s="80">
        <f>+Planfin_ก.พ.63!BA35</f>
        <v>82611773.019999996</v>
      </c>
      <c r="J13" s="92">
        <f>+Planfin_ก.พ.63!BC34</f>
        <v>43309958.829999998</v>
      </c>
      <c r="K13" s="92">
        <f>+Planfin_ก.พ.63!BC35</f>
        <v>33033450.709999997</v>
      </c>
      <c r="L13" s="92">
        <f>+Planfin_ก.พ.63!BC36</f>
        <v>10276508.120000001</v>
      </c>
      <c r="M13" s="94" t="str">
        <f>+Planfin_ก.พ.63!BC37</f>
        <v>ผลเกินดุล</v>
      </c>
    </row>
    <row r="14" spans="1:17" ht="25.5" customHeight="1" thickBot="1">
      <c r="A14" s="57" t="s">
        <v>474</v>
      </c>
      <c r="B14" s="58">
        <f>+Planfin_ก.พ.63!BH34</f>
        <v>92082596</v>
      </c>
      <c r="C14" s="58">
        <f>+Planfin_ก.พ.63!BH35</f>
        <v>87028648.680000007</v>
      </c>
      <c r="D14" s="58">
        <f>+Planfin_ก.พ.63!BH36</f>
        <v>5053947.3199999928</v>
      </c>
      <c r="E14" s="45" t="str">
        <f>+Planfin_ก.พ.63!BH37</f>
        <v>เกินดุล</v>
      </c>
      <c r="G14" s="81" t="s">
        <v>474</v>
      </c>
      <c r="H14" s="80">
        <f>+Planfin_ก.พ.63!BH34</f>
        <v>92082596</v>
      </c>
      <c r="I14" s="80">
        <f>+Planfin_ก.พ.63!BH35</f>
        <v>87028648.680000007</v>
      </c>
      <c r="J14" s="92">
        <f>+Planfin_ก.พ.63!BJ34</f>
        <v>45528271.620000005</v>
      </c>
      <c r="K14" s="92">
        <f>+Planfin_ก.พ.63!BJ35</f>
        <v>35402440.460000001</v>
      </c>
      <c r="L14" s="92">
        <f>+Planfin_ก.พ.63!BJ36</f>
        <v>10125831.160000004</v>
      </c>
      <c r="M14" s="94" t="str">
        <f>+Planfin_ก.พ.63!BJ37</f>
        <v>ผลเกินดุล</v>
      </c>
    </row>
    <row r="15" spans="1:17" ht="25.5" customHeight="1" thickBot="1">
      <c r="A15" s="57" t="s">
        <v>476</v>
      </c>
      <c r="B15" s="58">
        <f>+Planfin_ก.พ.63!BO34</f>
        <v>89970000</v>
      </c>
      <c r="C15" s="58">
        <f>+Planfin_ก.พ.63!BO35</f>
        <v>86550000</v>
      </c>
      <c r="D15" s="58">
        <f>+Planfin_ก.พ.63!BO36</f>
        <v>3420000</v>
      </c>
      <c r="E15" s="45" t="str">
        <f>+Planfin_ก.พ.63!BO37</f>
        <v>เกินดุล</v>
      </c>
      <c r="G15" s="81" t="s">
        <v>476</v>
      </c>
      <c r="H15" s="80">
        <f>+Planfin_ก.พ.63!BO34</f>
        <v>89970000</v>
      </c>
      <c r="I15" s="80">
        <f>+Planfin_ก.พ.63!BO35</f>
        <v>86550000</v>
      </c>
      <c r="J15" s="92">
        <f>+Planfin_ก.พ.63!BQ34</f>
        <v>45617262.810000025</v>
      </c>
      <c r="K15" s="92">
        <f>+Planfin_ก.พ.63!BQ35</f>
        <v>32149585.659999996</v>
      </c>
      <c r="L15" s="92">
        <f>+Planfin_ก.พ.63!BQ36</f>
        <v>13467677.150000028</v>
      </c>
      <c r="M15" s="95" t="str">
        <f>+Planfin_ก.พ.63!BQ37</f>
        <v>ผลเกินดุล</v>
      </c>
    </row>
    <row r="16" spans="1:17" ht="25.5" customHeight="1" thickBot="1">
      <c r="A16" s="57" t="s">
        <v>478</v>
      </c>
      <c r="B16" s="58">
        <f>+Planfin_ก.พ.63!BV34</f>
        <v>86638930</v>
      </c>
      <c r="C16" s="58">
        <f>+Planfin_ก.พ.63!BV35</f>
        <v>85949251</v>
      </c>
      <c r="D16" s="58">
        <f>+Planfin_ก.พ.63!BV36</f>
        <v>689679</v>
      </c>
      <c r="E16" s="45" t="str">
        <f>+Planfin_ก.พ.63!BV37</f>
        <v>เกินดุล</v>
      </c>
      <c r="G16" s="81" t="s">
        <v>478</v>
      </c>
      <c r="H16" s="80">
        <f>+Planfin_ก.พ.63!BV34</f>
        <v>86638930</v>
      </c>
      <c r="I16" s="80">
        <f>+Planfin_ก.พ.63!BV35</f>
        <v>85949251</v>
      </c>
      <c r="J16" s="92">
        <f>+Planfin_ก.พ.63!BX34</f>
        <v>44654569.429999985</v>
      </c>
      <c r="K16" s="92">
        <f>+Planfin_ก.พ.63!BX35</f>
        <v>33371234.280000001</v>
      </c>
      <c r="L16" s="92">
        <f>+Planfin_ก.พ.63!BX36</f>
        <v>11283335.149999984</v>
      </c>
      <c r="M16" s="95" t="str">
        <f>+Planfin_ก.พ.63!BX37</f>
        <v>ผลเกินดุล</v>
      </c>
    </row>
    <row r="17" spans="1:13" ht="25.5" customHeight="1" thickBot="1">
      <c r="A17" s="57" t="s">
        <v>480</v>
      </c>
      <c r="B17" s="58">
        <f>+Planfin_ก.พ.63!CC34</f>
        <v>148842951.72999996</v>
      </c>
      <c r="C17" s="58">
        <f>+Planfin_ก.พ.63!CC35</f>
        <v>141019760.53999999</v>
      </c>
      <c r="D17" s="58">
        <f>+Planfin_ก.พ.63!CC36</f>
        <v>7823191.1899999678</v>
      </c>
      <c r="E17" s="45" t="str">
        <f>+Planfin_ก.พ.63!CC37</f>
        <v>เกินดุล</v>
      </c>
      <c r="G17" s="81" t="s">
        <v>480</v>
      </c>
      <c r="H17" s="80">
        <f>+Planfin_ก.พ.63!CC34</f>
        <v>148842951.72999996</v>
      </c>
      <c r="I17" s="80">
        <f>+Planfin_ก.พ.63!CC35</f>
        <v>141019760.53999999</v>
      </c>
      <c r="J17" s="92">
        <f>+Planfin_ก.พ.63!CE34</f>
        <v>75216928.769999996</v>
      </c>
      <c r="K17" s="92">
        <f>+Planfin_ก.พ.63!CE35</f>
        <v>55547160.18</v>
      </c>
      <c r="L17" s="92">
        <f>+Planfin_ก.พ.63!CE36</f>
        <v>19669768.589999996</v>
      </c>
      <c r="M17" s="95" t="str">
        <f>+Planfin_ก.พ.63!CE37</f>
        <v>ผลเกินดุล</v>
      </c>
    </row>
    <row r="18" spans="1:13" ht="25.5" customHeight="1" thickBot="1">
      <c r="A18" s="57" t="s">
        <v>482</v>
      </c>
      <c r="B18" s="58">
        <f>+Planfin_ก.พ.63!CJ34</f>
        <v>47342300</v>
      </c>
      <c r="C18" s="58">
        <f>+Planfin_ก.พ.63!CJ35</f>
        <v>47315300</v>
      </c>
      <c r="D18" s="58">
        <f>+Planfin_ก.พ.63!CJ36</f>
        <v>27000</v>
      </c>
      <c r="E18" s="45" t="str">
        <f>+Planfin_ก.พ.63!CJ37</f>
        <v>เกินดุล</v>
      </c>
      <c r="G18" s="81" t="s">
        <v>482</v>
      </c>
      <c r="H18" s="80">
        <f>+Planfin_ก.พ.63!CJ34</f>
        <v>47342300</v>
      </c>
      <c r="I18" s="80">
        <f>+Planfin_ก.พ.63!CJ35</f>
        <v>47315300</v>
      </c>
      <c r="J18" s="92">
        <f>+Planfin_ก.พ.63!CL34</f>
        <v>23915720.760000002</v>
      </c>
      <c r="K18" s="92">
        <f>+Planfin_ก.พ.63!CL35</f>
        <v>18698780.460000001</v>
      </c>
      <c r="L18" s="92">
        <f>+Planfin_ก.พ.63!CL36</f>
        <v>5216940.3000000007</v>
      </c>
      <c r="M18" s="95" t="str">
        <f>+Planfin_ก.พ.63!CL37</f>
        <v>ผลเกินดุล</v>
      </c>
    </row>
    <row r="19" spans="1:13" ht="25.5" customHeight="1" thickBot="1">
      <c r="A19" s="57" t="s">
        <v>484</v>
      </c>
      <c r="B19" s="58">
        <f>+Planfin_ก.พ.63!CQ34</f>
        <v>113212391.57000001</v>
      </c>
      <c r="C19" s="58">
        <f>+Planfin_ก.พ.63!CQ35</f>
        <v>106147677.41999999</v>
      </c>
      <c r="D19" s="58">
        <f>+Planfin_ก.พ.63!CQ36</f>
        <v>7064714.1500000209</v>
      </c>
      <c r="E19" s="45" t="str">
        <f>+Planfin_ก.พ.63!CQ37</f>
        <v>เกินดุล</v>
      </c>
      <c r="G19" s="81" t="s">
        <v>484</v>
      </c>
      <c r="H19" s="80">
        <f>+Planfin_ก.พ.63!CQ34</f>
        <v>113212391.57000001</v>
      </c>
      <c r="I19" s="80">
        <f>+Planfin_ก.พ.63!CQ35</f>
        <v>106147677.41999999</v>
      </c>
      <c r="J19" s="92">
        <f>+Planfin_ก.พ.63!CS34</f>
        <v>53012355.219999999</v>
      </c>
      <c r="K19" s="92">
        <f>+Planfin_ก.พ.63!CS35</f>
        <v>44973136.259999998</v>
      </c>
      <c r="L19" s="92">
        <f>+Planfin_ก.พ.63!CS36</f>
        <v>8039218.9600000009</v>
      </c>
      <c r="M19" s="95" t="str">
        <f>+Planfin_ก.พ.63!CS37</f>
        <v>ผลเกินดุล</v>
      </c>
    </row>
    <row r="20" spans="1:13" ht="25.5" customHeight="1" thickBot="1">
      <c r="A20" s="57" t="s">
        <v>486</v>
      </c>
      <c r="B20" s="58">
        <f>+Planfin_ก.พ.63!CX34</f>
        <v>52248706</v>
      </c>
      <c r="C20" s="58">
        <f>+Planfin_ก.พ.63!CX35</f>
        <v>47773990</v>
      </c>
      <c r="D20" s="58">
        <f>+Planfin_ก.พ.63!CX36</f>
        <v>4474716</v>
      </c>
      <c r="E20" s="45" t="str">
        <f>+Planfin_ก.พ.63!CX37</f>
        <v>เกินดุล</v>
      </c>
      <c r="G20" s="81" t="s">
        <v>486</v>
      </c>
      <c r="H20" s="80">
        <f>+Planfin_ก.พ.63!CX34</f>
        <v>52248706</v>
      </c>
      <c r="I20" s="80">
        <f>+Planfin_ก.พ.63!CX35</f>
        <v>47773990</v>
      </c>
      <c r="J20" s="92">
        <f>+Planfin_ก.พ.63!CZ34</f>
        <v>31903916.630000003</v>
      </c>
      <c r="K20" s="92">
        <f>+Planfin_ก.พ.63!CZ35</f>
        <v>20992251.050000004</v>
      </c>
      <c r="L20" s="92">
        <f>+Planfin_ก.พ.63!CZ36</f>
        <v>10911665.579999998</v>
      </c>
      <c r="M20" s="95" t="str">
        <f>+Planfin_ก.พ.63!CZ37</f>
        <v>ผลเกินดุล</v>
      </c>
    </row>
    <row r="21" spans="1:13" ht="25.5" customHeight="1" thickBot="1">
      <c r="A21" s="57" t="s">
        <v>488</v>
      </c>
      <c r="B21" s="58">
        <f>+Planfin_ก.พ.63!DE34</f>
        <v>57314000</v>
      </c>
      <c r="C21" s="58">
        <f>+Planfin_ก.พ.63!DE35</f>
        <v>55270000</v>
      </c>
      <c r="D21" s="58">
        <f>+Planfin_ก.พ.63!DE36</f>
        <v>2044000</v>
      </c>
      <c r="E21" s="45" t="str">
        <f>+Planfin_ก.พ.63!DE37</f>
        <v>เกินดุล</v>
      </c>
      <c r="G21" s="81" t="s">
        <v>488</v>
      </c>
      <c r="H21" s="80">
        <f>+Planfin_ก.พ.63!DE34</f>
        <v>57314000</v>
      </c>
      <c r="I21" s="80">
        <f>+Planfin_ก.พ.63!DE35</f>
        <v>55270000</v>
      </c>
      <c r="J21" s="92">
        <f>+Planfin_ก.พ.63!DG34</f>
        <v>24066340.420000006</v>
      </c>
      <c r="K21" s="92">
        <f>+Planfin_ก.พ.63!DG35</f>
        <v>21933430.899999999</v>
      </c>
      <c r="L21" s="92">
        <f>+Planfin_ก.พ.63!DG36</f>
        <v>2132909.520000007</v>
      </c>
      <c r="M21" s="95" t="str">
        <f>+Planfin_ก.พ.63!DG37</f>
        <v>ผลเกินดุล</v>
      </c>
    </row>
    <row r="22" spans="1:13" ht="25.5" customHeight="1" thickBot="1">
      <c r="A22" s="59" t="s">
        <v>2789</v>
      </c>
      <c r="B22" s="60">
        <f>+Planfin_ก.พ.63!DL34</f>
        <v>3068236821.4200001</v>
      </c>
      <c r="C22" s="60">
        <f>+Planfin_ก.พ.63!DL35</f>
        <v>3128299719.8500004</v>
      </c>
      <c r="D22" s="60">
        <f>+Planfin_ก.พ.63!DN36</f>
        <v>270579870.43000007</v>
      </c>
      <c r="E22" s="61" t="str">
        <f>+Planfin_ก.พ.63!DN37</f>
        <v>ผลเกินดุล</v>
      </c>
      <c r="G22" s="81" t="s">
        <v>2789</v>
      </c>
      <c r="H22" s="80">
        <f>+Planfin_ก.พ.63!DL34</f>
        <v>3068236821.4200001</v>
      </c>
      <c r="I22" s="80">
        <f>+Planfin_ก.พ.63!DL35</f>
        <v>3128299719.8500004</v>
      </c>
      <c r="J22" s="93">
        <f>SUM(J6:J21)</f>
        <v>1550015187.1900003</v>
      </c>
      <c r="K22" s="93">
        <f t="shared" ref="K22:L22" si="0">SUM(K6:K21)</f>
        <v>1279435316.76</v>
      </c>
      <c r="L22" s="93">
        <f t="shared" si="0"/>
        <v>270579870.43000025</v>
      </c>
      <c r="M22" s="96" t="str">
        <f>+Planfin_ก.พ.63!DN37</f>
        <v>ผลเกินดุล</v>
      </c>
    </row>
    <row r="24" spans="1:13">
      <c r="B24" s="19">
        <f>SUM(B6:B21)</f>
        <v>3200063723.1600003</v>
      </c>
      <c r="C24" s="19">
        <f>SUM(C6:C21)</f>
        <v>3096971687.8499999</v>
      </c>
      <c r="D24" s="19">
        <f>SUM(D6:D21)</f>
        <v>103092035.30999987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1" sqref="H1:L20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62"/>
      <c r="C1" s="62"/>
      <c r="D1" s="134" t="s">
        <v>2910</v>
      </c>
      <c r="E1" s="134"/>
      <c r="F1" s="134"/>
      <c r="H1" s="129" t="s">
        <v>2911</v>
      </c>
      <c r="I1" s="129"/>
      <c r="J1" s="129"/>
      <c r="K1" s="129"/>
      <c r="L1" s="129"/>
    </row>
    <row r="2" spans="2:12" ht="75" customHeight="1">
      <c r="B2" s="125" t="s">
        <v>2855</v>
      </c>
      <c r="C2" s="125" t="s">
        <v>2906</v>
      </c>
      <c r="D2" s="125" t="s">
        <v>2907</v>
      </c>
      <c r="E2" s="127" t="s">
        <v>2870</v>
      </c>
      <c r="F2" s="128"/>
      <c r="H2" s="130" t="s">
        <v>2855</v>
      </c>
      <c r="I2" s="69" t="s">
        <v>2908</v>
      </c>
      <c r="J2" s="69" t="s">
        <v>2909</v>
      </c>
      <c r="K2" s="132" t="s">
        <v>2870</v>
      </c>
      <c r="L2" s="133"/>
    </row>
    <row r="3" spans="2:12" ht="23.25">
      <c r="B3" s="126"/>
      <c r="C3" s="126"/>
      <c r="D3" s="126"/>
      <c r="E3" s="63" t="s">
        <v>2871</v>
      </c>
      <c r="F3" s="63" t="s">
        <v>2872</v>
      </c>
      <c r="H3" s="131"/>
      <c r="I3" s="70"/>
      <c r="J3" s="70"/>
      <c r="K3" s="71" t="s">
        <v>2871</v>
      </c>
      <c r="L3" s="72" t="s">
        <v>2872</v>
      </c>
    </row>
    <row r="4" spans="2:12" ht="23.25">
      <c r="B4" s="77" t="s">
        <v>16</v>
      </c>
      <c r="C4" s="65">
        <f>+Planfin_ก.พ.63!E34</f>
        <v>589312499.99999988</v>
      </c>
      <c r="D4" s="65">
        <f>+Planfin_ก.พ.63!F34</f>
        <v>679997804.56000006</v>
      </c>
      <c r="E4" s="103">
        <f>+Planfin_ก.พ.63!G34</f>
        <v>90685304.560000002</v>
      </c>
      <c r="F4" s="89">
        <f>+Planfin_ก.พ.63!H34</f>
        <v>15.388321910701034</v>
      </c>
      <c r="H4" s="64" t="s">
        <v>16</v>
      </c>
      <c r="I4" s="104">
        <f>+Planfin_ก.พ.63!E35</f>
        <v>568646332.55833328</v>
      </c>
      <c r="J4" s="104">
        <f>+Planfin_ก.พ.63!F35</f>
        <v>577890597.96999991</v>
      </c>
      <c r="K4" s="104">
        <f>+Planfin_ก.พ.63!G35</f>
        <v>9244265.4116666671</v>
      </c>
      <c r="L4" s="91">
        <f>+Planfin_ก.พ.63!H35</f>
        <v>1.6256616603991489</v>
      </c>
    </row>
    <row r="5" spans="2:12" ht="23.25">
      <c r="B5" s="77" t="s">
        <v>2033</v>
      </c>
      <c r="C5" s="65">
        <f>+Planfin_ก.พ.63!L34</f>
        <v>186737500</v>
      </c>
      <c r="D5" s="65">
        <f>+Planfin_ก.พ.63!M34</f>
        <v>219920391.05000001</v>
      </c>
      <c r="E5" s="103">
        <f>+Planfin_ก.พ.63!N34</f>
        <v>33182891.050000001</v>
      </c>
      <c r="F5" s="89">
        <f>+Planfin_ก.พ.63!O34</f>
        <v>17.769805770131867</v>
      </c>
      <c r="H5" s="64" t="s">
        <v>2033</v>
      </c>
      <c r="I5" s="104">
        <f>+Planfin_ก.พ.63!L35</f>
        <v>183812500</v>
      </c>
      <c r="J5" s="104">
        <f>+Planfin_ก.พ.63!M35</f>
        <v>185427041.90999997</v>
      </c>
      <c r="K5" s="104">
        <f>+Planfin_ก.พ.63!N35</f>
        <v>1614541.9100000004</v>
      </c>
      <c r="L5" s="91">
        <f>+Planfin_ก.พ.63!O35</f>
        <v>0.87836350085005122</v>
      </c>
    </row>
    <row r="6" spans="2:12" ht="23.25">
      <c r="B6" s="77" t="s">
        <v>2086</v>
      </c>
      <c r="C6" s="65">
        <f>+Planfin_ก.พ.63!S34</f>
        <v>45534291.666666664</v>
      </c>
      <c r="D6" s="65">
        <f>+Planfin_ก.พ.63!T34</f>
        <v>51207246.429999992</v>
      </c>
      <c r="E6" s="103">
        <f>+Planfin_ก.พ.63!U34</f>
        <v>5672954.7633333337</v>
      </c>
      <c r="F6" s="89">
        <f>+Planfin_ก.พ.63!V34</f>
        <v>12.458642828710598</v>
      </c>
      <c r="H6" s="64" t="s">
        <v>2086</v>
      </c>
      <c r="I6" s="104">
        <f>+Planfin_ก.พ.63!S35</f>
        <v>44317784.924999997</v>
      </c>
      <c r="J6" s="104">
        <f>+Planfin_ก.พ.63!T35</f>
        <v>43569719.479999997</v>
      </c>
      <c r="K6" s="90">
        <f>+Planfin_ก.พ.63!U35</f>
        <v>-748065.44499999995</v>
      </c>
      <c r="L6" s="78">
        <f>+Planfin_ก.พ.63!V35</f>
        <v>-1.6879576591338403</v>
      </c>
    </row>
    <row r="7" spans="2:12" ht="23.25">
      <c r="B7" s="77" t="s">
        <v>2403</v>
      </c>
      <c r="C7" s="65">
        <f>+Planfin_ก.พ.63!Z34</f>
        <v>38180497.970833331</v>
      </c>
      <c r="D7" s="65">
        <f>+Planfin_ก.พ.63!AA34</f>
        <v>35910780.670000002</v>
      </c>
      <c r="E7" s="103">
        <f>+Planfin_ก.พ.63!AB34</f>
        <v>-2269717.3008333328</v>
      </c>
      <c r="F7" s="89">
        <f>+Planfin_ก.พ.63!AC34</f>
        <v>-5.944703242391455</v>
      </c>
      <c r="H7" s="64" t="s">
        <v>2403</v>
      </c>
      <c r="I7" s="104">
        <f>+Planfin_ก.พ.63!Z35</f>
        <v>35974523.041666664</v>
      </c>
      <c r="J7" s="104">
        <f>+Planfin_ก.พ.63!AA35</f>
        <v>31545268.149999995</v>
      </c>
      <c r="K7" s="90">
        <f>+Planfin_ก.พ.63!AB35</f>
        <v>-4429254.8916666657</v>
      </c>
      <c r="L7" s="78">
        <f>+Planfin_ก.พ.63!AC35</f>
        <v>-12.312199070816265</v>
      </c>
    </row>
    <row r="8" spans="2:12" ht="23.25">
      <c r="B8" s="77" t="s">
        <v>2088</v>
      </c>
      <c r="C8" s="66">
        <f>+Planfin_ก.พ.63!AG34</f>
        <v>34958680.520833328</v>
      </c>
      <c r="D8" s="66">
        <f>+Planfin_ก.พ.63!AH34</f>
        <v>41322893.230000012</v>
      </c>
      <c r="E8" s="66">
        <f>+Planfin_ก.พ.63!AI34</f>
        <v>6364212.7091666656</v>
      </c>
      <c r="F8" s="88">
        <f>+Planfin_ก.พ.63!AJ34</f>
        <v>18.204956864358675</v>
      </c>
      <c r="H8" s="64" t="s">
        <v>2088</v>
      </c>
      <c r="I8" s="104">
        <f>+Planfin_ก.พ.63!AG35</f>
        <v>34675641.012500003</v>
      </c>
      <c r="J8" s="104">
        <f>+Planfin_ก.พ.63!AH35</f>
        <v>33582874.530000001</v>
      </c>
      <c r="K8" s="90">
        <f>+Planfin_ก.พ.63!AI35</f>
        <v>-1092766.4825000002</v>
      </c>
      <c r="L8" s="78">
        <f>+Planfin_ก.พ.63!AJ35</f>
        <v>-3.1513951886457581</v>
      </c>
    </row>
    <row r="9" spans="2:12" ht="23.25">
      <c r="B9" s="77" t="s">
        <v>2089</v>
      </c>
      <c r="C9" s="66">
        <f>+Planfin_ก.พ.63!AN34</f>
        <v>33357499.999999996</v>
      </c>
      <c r="D9" s="66">
        <f>+Planfin_ก.พ.63!AO34</f>
        <v>30861060.839999992</v>
      </c>
      <c r="E9" s="66">
        <f>+Planfin_ก.พ.63!AP34</f>
        <v>-2496439.16</v>
      </c>
      <c r="F9" s="88">
        <f>+Planfin_ก.พ.63!AQ34</f>
        <v>-7.483891658547555</v>
      </c>
      <c r="H9" s="64" t="s">
        <v>2089</v>
      </c>
      <c r="I9" s="104">
        <f>+Planfin_ก.พ.63!AN35</f>
        <v>32264789.583333336</v>
      </c>
      <c r="J9" s="104">
        <f>+Planfin_ก.พ.63!AO35</f>
        <v>27087304.120000005</v>
      </c>
      <c r="K9" s="90">
        <f>+Planfin_ก.พ.63!AP35</f>
        <v>-5177485.4633333338</v>
      </c>
      <c r="L9" s="78">
        <f>+Planfin_ก.พ.63!AQ35</f>
        <v>-16.046859533861056</v>
      </c>
    </row>
    <row r="10" spans="2:12" ht="23.25">
      <c r="B10" s="77" t="s">
        <v>2090</v>
      </c>
      <c r="C10" s="66">
        <f>+Planfin_ก.พ.63!AU34</f>
        <v>84066549.783333331</v>
      </c>
      <c r="D10" s="66">
        <f>+Planfin_ก.พ.63!AV34</f>
        <v>103569685.91999999</v>
      </c>
      <c r="E10" s="66">
        <f>+Planfin_ก.พ.63!AW34</f>
        <v>19503136.13666667</v>
      </c>
      <c r="F10" s="88">
        <f>+Planfin_ก.พ.63!AX34</f>
        <v>23.199639079910568</v>
      </c>
      <c r="H10" s="64" t="s">
        <v>2090</v>
      </c>
      <c r="I10" s="104">
        <f>+Planfin_ก.พ.63!AU35</f>
        <v>82518965.208333328</v>
      </c>
      <c r="J10" s="104">
        <f>+Planfin_ก.พ.63!AV35</f>
        <v>84231040.639999986</v>
      </c>
      <c r="K10" s="90">
        <f>+Planfin_ก.พ.63!AW35</f>
        <v>1712075.4316666671</v>
      </c>
      <c r="L10" s="78">
        <f>+Planfin_ก.พ.63!AX35</f>
        <v>2.0747659975427926</v>
      </c>
    </row>
    <row r="11" spans="2:12" ht="23.25">
      <c r="B11" s="77" t="s">
        <v>2091</v>
      </c>
      <c r="C11" s="66">
        <f>+Planfin_ก.พ.63!BB34</f>
        <v>34690749.999999993</v>
      </c>
      <c r="D11" s="66">
        <f>+Planfin_ก.พ.63!BC34</f>
        <v>43309958.829999998</v>
      </c>
      <c r="E11" s="66">
        <f>+Planfin_ก.พ.63!BD34</f>
        <v>8619208.8299999982</v>
      </c>
      <c r="F11" s="88">
        <f>+Planfin_ก.พ.63!BE34</f>
        <v>24.845841701318076</v>
      </c>
      <c r="H11" s="64" t="s">
        <v>2091</v>
      </c>
      <c r="I11" s="104">
        <f>+Planfin_ก.พ.63!BB35</f>
        <v>34421572.091666661</v>
      </c>
      <c r="J11" s="104">
        <f>+Planfin_ก.พ.63!BC35</f>
        <v>33033450.709999997</v>
      </c>
      <c r="K11" s="90">
        <f>+Planfin_ก.พ.63!BD35</f>
        <v>-1388121.3816666664</v>
      </c>
      <c r="L11" s="78">
        <f>+Planfin_ก.พ.63!BE35</f>
        <v>-4.0327076810147364</v>
      </c>
    </row>
    <row r="12" spans="2:12" ht="23.25">
      <c r="B12" s="77" t="s">
        <v>2092</v>
      </c>
      <c r="C12" s="66">
        <f>+Planfin_ก.พ.63!BI34</f>
        <v>38367748.333333336</v>
      </c>
      <c r="D12" s="66">
        <f>+Planfin_ก.พ.63!BJ34</f>
        <v>45528271.620000005</v>
      </c>
      <c r="E12" s="66">
        <f>+Planfin_ก.พ.63!BK34</f>
        <v>7160523.2866666662</v>
      </c>
      <c r="F12" s="88">
        <f>+Planfin_ก.พ.63!BL34</f>
        <v>18.662870764416763</v>
      </c>
      <c r="H12" s="64" t="s">
        <v>2092</v>
      </c>
      <c r="I12" s="104">
        <f>+Planfin_ก.พ.63!BI35</f>
        <v>36261936.950000003</v>
      </c>
      <c r="J12" s="104">
        <f>+Planfin_ก.พ.63!BJ35</f>
        <v>35402440.460000001</v>
      </c>
      <c r="K12" s="90">
        <f>+Planfin_ก.พ.63!BK35</f>
        <v>-859496.49000000011</v>
      </c>
      <c r="L12" s="78">
        <f>+Planfin_ก.พ.63!BL35</f>
        <v>-2.3702442899978622</v>
      </c>
    </row>
    <row r="13" spans="2:12" ht="23.25">
      <c r="B13" s="77" t="s">
        <v>2094</v>
      </c>
      <c r="C13" s="66">
        <f>+Planfin_ก.พ.63!BP34</f>
        <v>37487500.000000007</v>
      </c>
      <c r="D13" s="66">
        <f>+Planfin_ก.พ.63!BQ34</f>
        <v>45617262.810000025</v>
      </c>
      <c r="E13" s="66">
        <f>+Planfin_ก.พ.63!BR34</f>
        <v>8129762.8099999987</v>
      </c>
      <c r="F13" s="88">
        <f>+Planfin_ก.พ.63!BS34</f>
        <v>21.686596358786254</v>
      </c>
      <c r="H13" s="64" t="s">
        <v>2094</v>
      </c>
      <c r="I13" s="104">
        <f>+Planfin_ก.พ.63!BP35</f>
        <v>36062500</v>
      </c>
      <c r="J13" s="104">
        <f>+Planfin_ก.พ.63!BQ35</f>
        <v>32149585.659999996</v>
      </c>
      <c r="K13" s="90">
        <f>+Planfin_ก.พ.63!BR35</f>
        <v>-3912914.34</v>
      </c>
      <c r="L13" s="78">
        <f>+Planfin_ก.พ.63!BS35</f>
        <v>-10.850369053726169</v>
      </c>
    </row>
    <row r="14" spans="2:12" ht="23.25">
      <c r="B14" s="77" t="s">
        <v>2095</v>
      </c>
      <c r="C14" s="66">
        <f>+Planfin_ก.พ.63!BW34</f>
        <v>36099554.166666664</v>
      </c>
      <c r="D14" s="66">
        <f>+Planfin_ก.พ.63!BX34</f>
        <v>44654569.429999985</v>
      </c>
      <c r="E14" s="66">
        <f>+Planfin_ก.พ.63!BY34</f>
        <v>8555015.2633333337</v>
      </c>
      <c r="F14" s="88">
        <f>+Planfin_ก.พ.63!BZ34</f>
        <v>23.698395896625225</v>
      </c>
      <c r="H14" s="64" t="s">
        <v>2095</v>
      </c>
      <c r="I14" s="104">
        <f>+Planfin_ก.พ.63!BW35</f>
        <v>35812187.916666664</v>
      </c>
      <c r="J14" s="104">
        <f>+Planfin_ก.พ.63!BX35</f>
        <v>33371234.280000001</v>
      </c>
      <c r="K14" s="90">
        <f>+Planfin_ก.พ.63!BY35</f>
        <v>-2440953.6366666667</v>
      </c>
      <c r="L14" s="78">
        <f>+Planfin_ก.พ.63!BZ35</f>
        <v>-6.8159857821215919</v>
      </c>
    </row>
    <row r="15" spans="2:12" ht="23.25">
      <c r="B15" s="77" t="s">
        <v>2096</v>
      </c>
      <c r="C15" s="66">
        <f>+Planfin_ก.พ.63!CD34</f>
        <v>62017896.554166667</v>
      </c>
      <c r="D15" s="66">
        <f>+Planfin_ก.พ.63!CE34</f>
        <v>75216928.769999996</v>
      </c>
      <c r="E15" s="66">
        <f>+Planfin_ก.พ.63!CF34</f>
        <v>13199032.215833331</v>
      </c>
      <c r="F15" s="88">
        <f>+Planfin_ก.พ.63!CG34</f>
        <v>21.282618323414511</v>
      </c>
      <c r="H15" s="64" t="s">
        <v>2096</v>
      </c>
      <c r="I15" s="104">
        <f>+Planfin_ก.พ.63!CD35</f>
        <v>58758233.558333337</v>
      </c>
      <c r="J15" s="104">
        <f>+Planfin_ก.พ.63!CE35</f>
        <v>55547160.18</v>
      </c>
      <c r="K15" s="90">
        <f>+Planfin_ก.พ.63!CF35</f>
        <v>-3211073.3783333329</v>
      </c>
      <c r="L15" s="78">
        <f>+Planfin_ก.พ.63!CG35</f>
        <v>-5.4648909333625211</v>
      </c>
    </row>
    <row r="16" spans="2:12" ht="23.25">
      <c r="B16" s="77" t="s">
        <v>2097</v>
      </c>
      <c r="C16" s="66">
        <f>+Planfin_ก.พ.63!CK34</f>
        <v>19725958.333333332</v>
      </c>
      <c r="D16" s="66">
        <f>+Planfin_ก.พ.63!CL34</f>
        <v>23915720.760000002</v>
      </c>
      <c r="E16" s="66">
        <f>+Planfin_ก.พ.63!CM34</f>
        <v>4189762.4266666668</v>
      </c>
      <c r="F16" s="88">
        <f>+Planfin_ก.พ.63!CN34</f>
        <v>21.239842221438334</v>
      </c>
      <c r="H16" s="64" t="s">
        <v>2097</v>
      </c>
      <c r="I16" s="104">
        <f>+Planfin_ก.พ.63!CK35</f>
        <v>19714708.333333336</v>
      </c>
      <c r="J16" s="104">
        <f>+Planfin_ก.พ.63!CL35</f>
        <v>18698780.460000001</v>
      </c>
      <c r="K16" s="90">
        <f>+Planfin_ก.พ.63!CM35</f>
        <v>-1015927.8733333333</v>
      </c>
      <c r="L16" s="78">
        <f>+Planfin_ก.พ.63!CN35</f>
        <v>-5.1531468594725158</v>
      </c>
    </row>
    <row r="17" spans="2:12" ht="23.25">
      <c r="B17" s="77" t="s">
        <v>2098</v>
      </c>
      <c r="C17" s="66">
        <f>+Planfin_ก.พ.63!CR34</f>
        <v>47171829.820833333</v>
      </c>
      <c r="D17" s="66">
        <f>+Planfin_ก.พ.63!CS34</f>
        <v>53012355.219999999</v>
      </c>
      <c r="E17" s="66">
        <f>+Planfin_ก.พ.63!CT34</f>
        <v>5840525.3991666669</v>
      </c>
      <c r="F17" s="88">
        <f>+Planfin_ก.พ.63!CU34</f>
        <v>12.381384019551458</v>
      </c>
      <c r="H17" s="64" t="s">
        <v>2098</v>
      </c>
      <c r="I17" s="104">
        <f>+Planfin_ก.พ.63!CR35</f>
        <v>44228198.92499999</v>
      </c>
      <c r="J17" s="104">
        <f>+Planfin_ก.พ.63!CS35</f>
        <v>44973136.259999998</v>
      </c>
      <c r="K17" s="104">
        <f>+Planfin_ก.พ.63!CT35</f>
        <v>744937.3350000002</v>
      </c>
      <c r="L17" s="91">
        <f>+Planfin_ก.พ.63!CU35</f>
        <v>1.6843040257262756</v>
      </c>
    </row>
    <row r="18" spans="2:12" ht="23.25">
      <c r="B18" s="77" t="s">
        <v>2099</v>
      </c>
      <c r="C18" s="66">
        <f>+Planfin_ก.พ.63!CY34</f>
        <v>21770294.166666668</v>
      </c>
      <c r="D18" s="66">
        <f>+Planfin_ก.พ.63!CZ34</f>
        <v>31903916.630000003</v>
      </c>
      <c r="E18" s="66">
        <f>+Planfin_ก.พ.63!DA34</f>
        <v>10133622.463333333</v>
      </c>
      <c r="F18" s="88">
        <f>+Planfin_ก.พ.63!DB34</f>
        <v>46.547935391931041</v>
      </c>
      <c r="H18" s="64" t="s">
        <v>2099</v>
      </c>
      <c r="I18" s="104">
        <f>+Planfin_ก.พ.63!CY35</f>
        <v>19905829.166666668</v>
      </c>
      <c r="J18" s="104">
        <f>+Planfin_ก.พ.63!CZ35</f>
        <v>20992251.050000004</v>
      </c>
      <c r="K18" s="104">
        <f>+Planfin_ก.พ.63!DA35</f>
        <v>1086421.8833333333</v>
      </c>
      <c r="L18" s="91">
        <f>+Planfin_ก.พ.63!DB35</f>
        <v>5.4578077317804095</v>
      </c>
    </row>
    <row r="19" spans="2:12" ht="23.25">
      <c r="B19" s="64" t="s">
        <v>2100</v>
      </c>
      <c r="C19" s="66">
        <f>+Planfin_ก.พ.63!DF34</f>
        <v>23880833.333333328</v>
      </c>
      <c r="D19" s="66">
        <f>+Planfin_ก.พ.63!DG34</f>
        <v>24066340.420000006</v>
      </c>
      <c r="E19" s="66">
        <f>+Planfin_ก.พ.63!DH34</f>
        <v>185507.08666666667</v>
      </c>
      <c r="F19" s="88">
        <f>+Planfin_ก.พ.63!DI34</f>
        <v>0.77680323830128784</v>
      </c>
      <c r="H19" s="64" t="s">
        <v>2100</v>
      </c>
      <c r="I19" s="104">
        <f>+Planfin_ก.พ.63!DF35</f>
        <v>23029166.666666664</v>
      </c>
      <c r="J19" s="104">
        <f>+Planfin_ก.พ.63!DG35</f>
        <v>21933430.899999999</v>
      </c>
      <c r="K19" s="90">
        <f>+Planfin_ก.พ.63!DH35</f>
        <v>-1095735.7666666666</v>
      </c>
      <c r="L19" s="78">
        <f>+Planfin_ก.พ.63!DI35</f>
        <v>-4.7580348109281712</v>
      </c>
    </row>
    <row r="20" spans="2:12" ht="23.25">
      <c r="B20" s="67" t="s">
        <v>2789</v>
      </c>
      <c r="C20" s="68">
        <f>+Planfin_ก.พ.63!DM34</f>
        <v>1278432008.925</v>
      </c>
      <c r="D20" s="68">
        <f>+Planfin_ก.พ.63!DN34</f>
        <v>1550015187.1900001</v>
      </c>
      <c r="E20" s="66">
        <f>+Planfin_ก.พ.63!DO34</f>
        <v>271583178.26500022</v>
      </c>
      <c r="F20" s="88">
        <f>+Planfin_ก.พ.63!DP34</f>
        <v>21.243458890971247</v>
      </c>
      <c r="H20" s="64" t="s">
        <v>2789</v>
      </c>
      <c r="I20" s="104">
        <f>+Planfin_ก.พ.63!DM35</f>
        <v>1290404869.9375</v>
      </c>
      <c r="J20" s="104">
        <f>+Planfin_ก.พ.63!DN35</f>
        <v>1279435316.76</v>
      </c>
      <c r="K20" s="104">
        <f>+Planfin_ก.พ.63!DO35</f>
        <v>-10969553.177500062</v>
      </c>
      <c r="L20" s="91">
        <f>+Planfin_ก.พ.63!DP35</f>
        <v>-0.85008615769028872</v>
      </c>
    </row>
    <row r="21" spans="2:12" ht="22.5">
      <c r="H21" s="73"/>
      <c r="I21" s="73"/>
      <c r="J21" s="73"/>
      <c r="K21" s="73"/>
      <c r="L21" s="73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98">
        <v>1.2495936684491979</v>
      </c>
    </row>
    <row r="3" spans="1:2" ht="20.25" customHeight="1">
      <c r="A3" s="15" t="s">
        <v>2879</v>
      </c>
      <c r="B3" s="98">
        <v>30.782705454545454</v>
      </c>
    </row>
    <row r="4" spans="1:2" ht="20.25" customHeight="1">
      <c r="A4" s="15" t="s">
        <v>2817</v>
      </c>
      <c r="B4" s="98">
        <v>-92.286318181818174</v>
      </c>
    </row>
    <row r="5" spans="1:2" ht="20.25" customHeight="1">
      <c r="A5" s="15" t="s">
        <v>2880</v>
      </c>
      <c r="B5" s="98">
        <v>4.1677724901185771</v>
      </c>
    </row>
    <row r="6" spans="1:2" ht="20.25" customHeight="1">
      <c r="A6" s="15" t="s">
        <v>2881</v>
      </c>
      <c r="B6" s="98">
        <v>-3.4532049454545457</v>
      </c>
    </row>
    <row r="7" spans="1:2" ht="20.25" customHeight="1">
      <c r="A7" s="15" t="s">
        <v>2846</v>
      </c>
      <c r="B7" s="98">
        <v>0.19713636363636364</v>
      </c>
    </row>
    <row r="8" spans="1:2" ht="20.25" customHeight="1">
      <c r="A8" s="15" t="s">
        <v>2824</v>
      </c>
      <c r="B8" s="98">
        <v>10.224540454545455</v>
      </c>
    </row>
    <row r="9" spans="1:2" ht="20.25" customHeight="1">
      <c r="A9" s="15" t="s">
        <v>2826</v>
      </c>
      <c r="B9" s="98">
        <v>1.4948556363636365</v>
      </c>
    </row>
    <row r="10" spans="1:2" ht="20.25" customHeight="1">
      <c r="A10" s="15" t="s">
        <v>2828</v>
      </c>
      <c r="B10" s="98">
        <v>16.822290363636366</v>
      </c>
    </row>
    <row r="11" spans="1:2" ht="20.25" customHeight="1">
      <c r="A11" s="15" t="s">
        <v>2830</v>
      </c>
      <c r="B11" s="98">
        <v>11.738032272727272</v>
      </c>
    </row>
    <row r="12" spans="1:2" ht="20.25" customHeight="1">
      <c r="A12" s="15" t="s">
        <v>2832</v>
      </c>
      <c r="B12" s="98">
        <v>7.2698596363636359</v>
      </c>
    </row>
    <row r="13" spans="1:2" ht="20.25" customHeight="1">
      <c r="A13" s="15" t="s">
        <v>2882</v>
      </c>
      <c r="B13" s="98">
        <v>-4.4796068831168832</v>
      </c>
    </row>
    <row r="14" spans="1:2" ht="20.25" customHeight="1">
      <c r="A14" s="15" t="s">
        <v>2836</v>
      </c>
      <c r="B14" s="98">
        <v>-82.27973636363636</v>
      </c>
    </row>
    <row r="15" spans="1:2" ht="20.25" customHeight="1">
      <c r="A15" s="15" t="s">
        <v>2838</v>
      </c>
      <c r="B15" s="98">
        <v>51.253614285714285</v>
      </c>
    </row>
    <row r="16" spans="1:2">
      <c r="A16" s="24" t="s">
        <v>2839</v>
      </c>
      <c r="B16" s="24">
        <v>4.57</v>
      </c>
    </row>
    <row r="17" spans="2:2">
      <c r="B17" s="79"/>
    </row>
    <row r="36" spans="1:1">
      <c r="A36" s="76"/>
    </row>
  </sheetData>
  <conditionalFormatting sqref="B1">
    <cfRule type="cellIs" dxfId="3" priority="32" stopIfTrue="1" operator="lessThan">
      <formula>0</formula>
    </cfRule>
  </conditionalFormatting>
  <conditionalFormatting sqref="B17">
    <cfRule type="cellIs" dxfId="2" priority="27" stopIfTrue="1" operator="lessThan">
      <formula>0</formula>
    </cfRule>
  </conditionalFormatting>
  <conditionalFormatting sqref="B16">
    <cfRule type="cellIs" dxfId="1" priority="26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69"/>
  <sheetViews>
    <sheetView topLeftCell="A392" workbookViewId="0">
      <selection activeCell="L407" sqref="L407:R409"/>
    </sheetView>
  </sheetViews>
  <sheetFormatPr defaultRowHeight="26.25" customHeight="1"/>
  <cols>
    <col min="1" max="1" width="13" customWidth="1"/>
    <col min="2" max="3" width="12" customWidth="1"/>
    <col min="11" max="11" width="19.42578125" customWidth="1"/>
    <col min="12" max="12" width="16.42578125" style="76" customWidth="1"/>
    <col min="13" max="13" width="15.85546875" style="76" customWidth="1"/>
    <col min="14" max="14" width="14.7109375" style="76" bestFit="1" customWidth="1"/>
    <col min="15" max="15" width="15" style="76" bestFit="1" customWidth="1"/>
    <col min="16" max="16" width="16" style="76" customWidth="1"/>
    <col min="17" max="17" width="11" customWidth="1"/>
    <col min="18" max="18" width="10.5703125" customWidth="1"/>
  </cols>
  <sheetData>
    <row r="1" spans="1:18" ht="26.25" customHeight="1">
      <c r="A1" s="108" t="s">
        <v>2886</v>
      </c>
      <c r="B1" s="108" t="s">
        <v>1932</v>
      </c>
      <c r="C1" s="108" t="s">
        <v>1923</v>
      </c>
      <c r="D1" s="108" t="s">
        <v>2</v>
      </c>
      <c r="E1" s="108" t="s">
        <v>3</v>
      </c>
      <c r="F1" s="108" t="s">
        <v>2917</v>
      </c>
      <c r="G1" s="108" t="s">
        <v>2887</v>
      </c>
      <c r="H1" s="108" t="s">
        <v>2918</v>
      </c>
      <c r="I1" s="108" t="s">
        <v>2902</v>
      </c>
      <c r="J1" s="108" t="s">
        <v>2842</v>
      </c>
      <c r="K1" s="108" t="s">
        <v>2843</v>
      </c>
      <c r="L1" s="113" t="s">
        <v>2888</v>
      </c>
      <c r="M1" s="113" t="s">
        <v>2889</v>
      </c>
      <c r="N1" s="113" t="s">
        <v>2890</v>
      </c>
      <c r="O1" s="113" t="s">
        <v>2891</v>
      </c>
      <c r="P1" s="113" t="s">
        <v>2892</v>
      </c>
      <c r="Q1" s="108" t="s">
        <v>2893</v>
      </c>
      <c r="R1" s="108" t="s">
        <v>2894</v>
      </c>
    </row>
    <row r="2" spans="1:18" ht="26.25" hidden="1" customHeight="1">
      <c r="A2" s="109">
        <v>43890</v>
      </c>
      <c r="B2" s="110" t="s">
        <v>16</v>
      </c>
      <c r="C2" s="110" t="s">
        <v>2019</v>
      </c>
      <c r="D2" s="110" t="s">
        <v>461</v>
      </c>
      <c r="E2" s="110" t="s">
        <v>462</v>
      </c>
      <c r="F2" s="110" t="s">
        <v>2919</v>
      </c>
      <c r="G2" s="110" t="s">
        <v>2811</v>
      </c>
      <c r="H2" s="110" t="s">
        <v>2919</v>
      </c>
      <c r="I2" s="110" t="s">
        <v>2903</v>
      </c>
      <c r="J2" s="118" t="s">
        <v>2790</v>
      </c>
      <c r="K2" s="110" t="s">
        <v>2791</v>
      </c>
      <c r="L2" s="114">
        <v>40518896.100000001</v>
      </c>
      <c r="M2" s="114">
        <v>36619480</v>
      </c>
      <c r="N2" s="114">
        <v>15258116.666666666</v>
      </c>
      <c r="O2" s="114">
        <v>20963273.93999999</v>
      </c>
      <c r="P2" s="114">
        <v>5705157.2733333325</v>
      </c>
      <c r="Q2" s="111">
        <v>37.390966381827376</v>
      </c>
      <c r="R2" s="110" t="s">
        <v>2896</v>
      </c>
    </row>
    <row r="3" spans="1:18" ht="26.25" hidden="1" customHeight="1">
      <c r="A3" s="109">
        <v>43890</v>
      </c>
      <c r="B3" s="110" t="s">
        <v>16</v>
      </c>
      <c r="C3" s="110" t="s">
        <v>2019</v>
      </c>
      <c r="D3" s="110" t="s">
        <v>461</v>
      </c>
      <c r="E3" s="110" t="s">
        <v>462</v>
      </c>
      <c r="F3" s="110" t="s">
        <v>2919</v>
      </c>
      <c r="G3" s="110" t="s">
        <v>2811</v>
      </c>
      <c r="H3" s="110" t="s">
        <v>2919</v>
      </c>
      <c r="I3" s="110" t="s">
        <v>2903</v>
      </c>
      <c r="J3" s="118" t="s">
        <v>2792</v>
      </c>
      <c r="K3" s="110" t="s">
        <v>2793</v>
      </c>
      <c r="L3" s="114">
        <v>392100</v>
      </c>
      <c r="M3" s="114">
        <v>392100</v>
      </c>
      <c r="N3" s="114">
        <v>163375</v>
      </c>
      <c r="O3" s="114">
        <v>136700</v>
      </c>
      <c r="P3" s="114">
        <v>-26675</v>
      </c>
      <c r="Q3" s="111">
        <v>-16.327467482785003</v>
      </c>
      <c r="R3" s="110" t="s">
        <v>2895</v>
      </c>
    </row>
    <row r="4" spans="1:18" ht="26.25" hidden="1" customHeight="1">
      <c r="A4" s="109">
        <v>43890</v>
      </c>
      <c r="B4" s="110" t="s">
        <v>16</v>
      </c>
      <c r="C4" s="110" t="s">
        <v>2019</v>
      </c>
      <c r="D4" s="110" t="s">
        <v>461</v>
      </c>
      <c r="E4" s="110" t="s">
        <v>462</v>
      </c>
      <c r="F4" s="110" t="s">
        <v>2919</v>
      </c>
      <c r="G4" s="110" t="s">
        <v>2811</v>
      </c>
      <c r="H4" s="110" t="s">
        <v>2919</v>
      </c>
      <c r="I4" s="110" t="s">
        <v>2903</v>
      </c>
      <c r="J4" s="118" t="s">
        <v>2794</v>
      </c>
      <c r="K4" s="110" t="s">
        <v>2795</v>
      </c>
      <c r="L4" s="114">
        <v>480876</v>
      </c>
      <c r="M4" s="114">
        <v>481830</v>
      </c>
      <c r="N4" s="114">
        <v>200762.5</v>
      </c>
      <c r="O4" s="114">
        <v>169683</v>
      </c>
      <c r="P4" s="114">
        <v>-31079.5</v>
      </c>
      <c r="Q4" s="111">
        <v>-15.480729717950313</v>
      </c>
      <c r="R4" s="110" t="s">
        <v>2895</v>
      </c>
    </row>
    <row r="5" spans="1:18" ht="26.25" hidden="1" customHeight="1">
      <c r="A5" s="109">
        <v>43890</v>
      </c>
      <c r="B5" s="110" t="s">
        <v>16</v>
      </c>
      <c r="C5" s="110" t="s">
        <v>2019</v>
      </c>
      <c r="D5" s="110" t="s">
        <v>461</v>
      </c>
      <c r="E5" s="110" t="s">
        <v>462</v>
      </c>
      <c r="F5" s="110" t="s">
        <v>2919</v>
      </c>
      <c r="G5" s="110" t="s">
        <v>2811</v>
      </c>
      <c r="H5" s="110" t="s">
        <v>2919</v>
      </c>
      <c r="I5" s="110" t="s">
        <v>2903</v>
      </c>
      <c r="J5" s="118" t="s">
        <v>2797</v>
      </c>
      <c r="K5" s="110" t="s">
        <v>2798</v>
      </c>
      <c r="L5" s="114">
        <v>6645327.6200000001</v>
      </c>
      <c r="M5" s="114">
        <v>6763420</v>
      </c>
      <c r="N5" s="114">
        <v>2818091.666666667</v>
      </c>
      <c r="O5" s="114">
        <v>3140145.48</v>
      </c>
      <c r="P5" s="114">
        <v>322053.81333333335</v>
      </c>
      <c r="Q5" s="111">
        <v>11.428081532715698</v>
      </c>
      <c r="R5" s="110" t="s">
        <v>2896</v>
      </c>
    </row>
    <row r="6" spans="1:18" ht="26.25" hidden="1" customHeight="1">
      <c r="A6" s="109">
        <v>43890</v>
      </c>
      <c r="B6" s="110" t="s">
        <v>16</v>
      </c>
      <c r="C6" s="110" t="s">
        <v>2019</v>
      </c>
      <c r="D6" s="110" t="s">
        <v>461</v>
      </c>
      <c r="E6" s="110" t="s">
        <v>462</v>
      </c>
      <c r="F6" s="110" t="s">
        <v>2919</v>
      </c>
      <c r="G6" s="110" t="s">
        <v>2811</v>
      </c>
      <c r="H6" s="110" t="s">
        <v>2919</v>
      </c>
      <c r="I6" s="110" t="s">
        <v>2903</v>
      </c>
      <c r="J6" s="118" t="s">
        <v>2799</v>
      </c>
      <c r="K6" s="110" t="s">
        <v>2800</v>
      </c>
      <c r="L6" s="114">
        <v>5129454.6900000004</v>
      </c>
      <c r="M6" s="114">
        <v>5041890</v>
      </c>
      <c r="N6" s="114">
        <v>2100787.5</v>
      </c>
      <c r="O6" s="114">
        <v>1967842.73</v>
      </c>
      <c r="P6" s="114">
        <v>-132944.76999999999</v>
      </c>
      <c r="Q6" s="111">
        <v>-6.3283302095047684</v>
      </c>
      <c r="R6" s="110" t="s">
        <v>2895</v>
      </c>
    </row>
    <row r="7" spans="1:18" ht="26.25" hidden="1" customHeight="1">
      <c r="A7" s="109">
        <v>43890</v>
      </c>
      <c r="B7" s="110" t="s">
        <v>16</v>
      </c>
      <c r="C7" s="110" t="s">
        <v>2019</v>
      </c>
      <c r="D7" s="110" t="s">
        <v>461</v>
      </c>
      <c r="E7" s="110" t="s">
        <v>462</v>
      </c>
      <c r="F7" s="110" t="s">
        <v>2919</v>
      </c>
      <c r="G7" s="110" t="s">
        <v>2811</v>
      </c>
      <c r="H7" s="110" t="s">
        <v>2919</v>
      </c>
      <c r="I7" s="110" t="s">
        <v>2903</v>
      </c>
      <c r="J7" s="118" t="s">
        <v>2801</v>
      </c>
      <c r="K7" s="110" t="s">
        <v>2802</v>
      </c>
      <c r="L7" s="114">
        <v>118115.2</v>
      </c>
      <c r="M7" s="114">
        <v>113820</v>
      </c>
      <c r="N7" s="114">
        <v>47425</v>
      </c>
      <c r="O7" s="114">
        <v>9887</v>
      </c>
      <c r="P7" s="114">
        <v>-37538</v>
      </c>
      <c r="Q7" s="111">
        <v>-79.152345809172374</v>
      </c>
      <c r="R7" s="110" t="s">
        <v>2895</v>
      </c>
    </row>
    <row r="8" spans="1:18" ht="26.25" hidden="1" customHeight="1">
      <c r="A8" s="109">
        <v>43890</v>
      </c>
      <c r="B8" s="110" t="s">
        <v>16</v>
      </c>
      <c r="C8" s="110" t="s">
        <v>2019</v>
      </c>
      <c r="D8" s="110" t="s">
        <v>461</v>
      </c>
      <c r="E8" s="110" t="s">
        <v>462</v>
      </c>
      <c r="F8" s="110" t="s">
        <v>2919</v>
      </c>
      <c r="G8" s="110" t="s">
        <v>2811</v>
      </c>
      <c r="H8" s="110" t="s">
        <v>2919</v>
      </c>
      <c r="I8" s="110" t="s">
        <v>2903</v>
      </c>
      <c r="J8" s="118" t="s">
        <v>2803</v>
      </c>
      <c r="K8" s="110" t="s">
        <v>2804</v>
      </c>
      <c r="L8" s="114">
        <v>5995872.3700000001</v>
      </c>
      <c r="M8" s="114">
        <v>6033950</v>
      </c>
      <c r="N8" s="114">
        <v>2514145.833333333</v>
      </c>
      <c r="O8" s="114">
        <v>2696961.46</v>
      </c>
      <c r="P8" s="114">
        <v>182815.62666666665</v>
      </c>
      <c r="Q8" s="111">
        <v>7.2714806055734638</v>
      </c>
      <c r="R8" s="110" t="s">
        <v>2896</v>
      </c>
    </row>
    <row r="9" spans="1:18" ht="26.25" hidden="1" customHeight="1">
      <c r="A9" s="109">
        <v>43890</v>
      </c>
      <c r="B9" s="110" t="s">
        <v>16</v>
      </c>
      <c r="C9" s="110" t="s">
        <v>2019</v>
      </c>
      <c r="D9" s="110" t="s">
        <v>461</v>
      </c>
      <c r="E9" s="110" t="s">
        <v>462</v>
      </c>
      <c r="F9" s="110" t="s">
        <v>2919</v>
      </c>
      <c r="G9" s="110" t="s">
        <v>2811</v>
      </c>
      <c r="H9" s="110" t="s">
        <v>2919</v>
      </c>
      <c r="I9" s="110" t="s">
        <v>2903</v>
      </c>
      <c r="J9" s="118" t="s">
        <v>2805</v>
      </c>
      <c r="K9" s="110" t="s">
        <v>2806</v>
      </c>
      <c r="L9" s="114">
        <v>45474828.960000001</v>
      </c>
      <c r="M9" s="114">
        <v>48089280</v>
      </c>
      <c r="N9" s="114">
        <v>20037200</v>
      </c>
      <c r="O9" s="114">
        <v>19771935</v>
      </c>
      <c r="P9" s="114">
        <v>-265265</v>
      </c>
      <c r="Q9" s="111">
        <v>-1.3238626155351048</v>
      </c>
      <c r="R9" s="110" t="s">
        <v>2895</v>
      </c>
    </row>
    <row r="10" spans="1:18" ht="26.25" hidden="1" customHeight="1">
      <c r="A10" s="109">
        <v>43890</v>
      </c>
      <c r="B10" s="110" t="s">
        <v>16</v>
      </c>
      <c r="C10" s="110" t="s">
        <v>2019</v>
      </c>
      <c r="D10" s="110" t="s">
        <v>461</v>
      </c>
      <c r="E10" s="110" t="s">
        <v>462</v>
      </c>
      <c r="F10" s="110" t="s">
        <v>2919</v>
      </c>
      <c r="G10" s="110" t="s">
        <v>2811</v>
      </c>
      <c r="H10" s="110" t="s">
        <v>2919</v>
      </c>
      <c r="I10" s="110" t="s">
        <v>2903</v>
      </c>
      <c r="J10" s="118" t="s">
        <v>2807</v>
      </c>
      <c r="K10" s="110" t="s">
        <v>2808</v>
      </c>
      <c r="L10" s="114">
        <v>4748275.53</v>
      </c>
      <c r="M10" s="114">
        <v>4541130</v>
      </c>
      <c r="N10" s="114">
        <v>1892137.5</v>
      </c>
      <c r="O10" s="114">
        <v>1863857.71</v>
      </c>
      <c r="P10" s="114">
        <v>-28279.79</v>
      </c>
      <c r="Q10" s="111">
        <v>-1.4945948695588984</v>
      </c>
      <c r="R10" s="110" t="s">
        <v>2895</v>
      </c>
    </row>
    <row r="11" spans="1:18" ht="26.25" hidden="1" customHeight="1">
      <c r="A11" s="109">
        <v>43890</v>
      </c>
      <c r="B11" s="110" t="s">
        <v>16</v>
      </c>
      <c r="C11" s="110" t="s">
        <v>2019</v>
      </c>
      <c r="D11" s="110" t="s">
        <v>461</v>
      </c>
      <c r="E11" s="110" t="s">
        <v>462</v>
      </c>
      <c r="F11" s="110" t="s">
        <v>2919</v>
      </c>
      <c r="G11" s="110" t="s">
        <v>2811</v>
      </c>
      <c r="H11" s="110" t="s">
        <v>2919</v>
      </c>
      <c r="I11" s="110" t="s">
        <v>2903</v>
      </c>
      <c r="J11" s="118" t="s">
        <v>2873</v>
      </c>
      <c r="K11" s="110" t="s">
        <v>2874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2"/>
      <c r="R11" s="110" t="s">
        <v>2896</v>
      </c>
    </row>
    <row r="12" spans="1:18" ht="26.25" hidden="1" customHeight="1">
      <c r="A12" s="109">
        <v>43890</v>
      </c>
      <c r="B12" s="110" t="s">
        <v>16</v>
      </c>
      <c r="C12" s="110" t="s">
        <v>2019</v>
      </c>
      <c r="D12" s="110" t="s">
        <v>461</v>
      </c>
      <c r="E12" s="110" t="s">
        <v>462</v>
      </c>
      <c r="F12" s="110" t="s">
        <v>2919</v>
      </c>
      <c r="G12" s="110" t="s">
        <v>2811</v>
      </c>
      <c r="H12" s="110" t="s">
        <v>2919</v>
      </c>
      <c r="I12" s="110" t="s">
        <v>2903</v>
      </c>
      <c r="J12" s="118" t="s">
        <v>2809</v>
      </c>
      <c r="K12" s="110" t="s">
        <v>2810</v>
      </c>
      <c r="L12" s="114">
        <v>2090294.66</v>
      </c>
      <c r="M12" s="114">
        <v>1372000</v>
      </c>
      <c r="N12" s="114">
        <v>571666.66666666674</v>
      </c>
      <c r="O12" s="114">
        <v>0</v>
      </c>
      <c r="P12" s="114">
        <v>-571666.66666666674</v>
      </c>
      <c r="Q12" s="111">
        <v>-100</v>
      </c>
      <c r="R12" s="110" t="s">
        <v>2895</v>
      </c>
    </row>
    <row r="13" spans="1:18" ht="26.25" hidden="1" customHeight="1">
      <c r="A13" s="109">
        <v>43890</v>
      </c>
      <c r="B13" s="110" t="s">
        <v>16</v>
      </c>
      <c r="C13" s="110" t="s">
        <v>2019</v>
      </c>
      <c r="D13" s="110" t="s">
        <v>461</v>
      </c>
      <c r="E13" s="110" t="s">
        <v>462</v>
      </c>
      <c r="F13" s="110" t="s">
        <v>2919</v>
      </c>
      <c r="G13" s="110" t="s">
        <v>2811</v>
      </c>
      <c r="H13" s="110" t="s">
        <v>2919</v>
      </c>
      <c r="I13" s="110" t="s">
        <v>2903</v>
      </c>
      <c r="J13" s="118" t="s">
        <v>2868</v>
      </c>
      <c r="K13" s="110" t="s">
        <v>2796</v>
      </c>
      <c r="L13" s="114">
        <v>988929.66</v>
      </c>
      <c r="M13" s="114">
        <v>1205400</v>
      </c>
      <c r="N13" s="114">
        <v>502250</v>
      </c>
      <c r="O13" s="114">
        <v>486960.11</v>
      </c>
      <c r="P13" s="114">
        <v>-15289.89</v>
      </c>
      <c r="Q13" s="111">
        <v>-3.0442787456445992</v>
      </c>
      <c r="R13" s="110" t="s">
        <v>2895</v>
      </c>
    </row>
    <row r="14" spans="1:18" ht="26.25" hidden="1" customHeight="1">
      <c r="A14" s="109">
        <v>43890</v>
      </c>
      <c r="B14" s="110" t="s">
        <v>16</v>
      </c>
      <c r="C14" s="110" t="s">
        <v>2019</v>
      </c>
      <c r="D14" s="110" t="s">
        <v>461</v>
      </c>
      <c r="E14" s="110" t="s">
        <v>462</v>
      </c>
      <c r="F14" s="110" t="s">
        <v>2920</v>
      </c>
      <c r="G14" s="110" t="s">
        <v>2839</v>
      </c>
      <c r="H14" s="110" t="s">
        <v>2919</v>
      </c>
      <c r="I14" s="110" t="s">
        <v>2903</v>
      </c>
      <c r="J14" s="117" t="s">
        <v>2812</v>
      </c>
      <c r="K14" s="110" t="s">
        <v>2813</v>
      </c>
      <c r="L14" s="114">
        <v>9780946.7400000002</v>
      </c>
      <c r="M14" s="114">
        <v>8484091.4000000004</v>
      </c>
      <c r="N14" s="114">
        <v>3535038.0833333335</v>
      </c>
      <c r="O14" s="114">
        <v>3908808.62</v>
      </c>
      <c r="P14" s="114">
        <v>373770.53666666668</v>
      </c>
      <c r="Q14" s="111">
        <v>10.573310042369418</v>
      </c>
      <c r="R14" s="110" t="s">
        <v>2895</v>
      </c>
    </row>
    <row r="15" spans="1:18" ht="26.25" hidden="1" customHeight="1">
      <c r="A15" s="109">
        <v>43890</v>
      </c>
      <c r="B15" s="110" t="s">
        <v>16</v>
      </c>
      <c r="C15" s="110" t="s">
        <v>2019</v>
      </c>
      <c r="D15" s="110" t="s">
        <v>461</v>
      </c>
      <c r="E15" s="110" t="s">
        <v>462</v>
      </c>
      <c r="F15" s="110" t="s">
        <v>2920</v>
      </c>
      <c r="G15" s="110" t="s">
        <v>2839</v>
      </c>
      <c r="H15" s="110" t="s">
        <v>2919</v>
      </c>
      <c r="I15" s="110" t="s">
        <v>2903</v>
      </c>
      <c r="J15" s="117" t="s">
        <v>2814</v>
      </c>
      <c r="K15" s="110" t="s">
        <v>2815</v>
      </c>
      <c r="L15" s="114">
        <v>2600618.54</v>
      </c>
      <c r="M15" s="114">
        <v>2457601.7000000002</v>
      </c>
      <c r="N15" s="114">
        <v>1024000.7083333333</v>
      </c>
      <c r="O15" s="114">
        <v>1460212.11</v>
      </c>
      <c r="P15" s="114">
        <v>436211.40166666667</v>
      </c>
      <c r="Q15" s="111">
        <v>42.598740227108401</v>
      </c>
      <c r="R15" s="110" t="s">
        <v>2895</v>
      </c>
    </row>
    <row r="16" spans="1:18" ht="26.25" hidden="1" customHeight="1">
      <c r="A16" s="109">
        <v>43890</v>
      </c>
      <c r="B16" s="110" t="s">
        <v>16</v>
      </c>
      <c r="C16" s="110" t="s">
        <v>2019</v>
      </c>
      <c r="D16" s="110" t="s">
        <v>461</v>
      </c>
      <c r="E16" s="110" t="s">
        <v>462</v>
      </c>
      <c r="F16" s="110" t="s">
        <v>2920</v>
      </c>
      <c r="G16" s="110" t="s">
        <v>2839</v>
      </c>
      <c r="H16" s="110" t="s">
        <v>2919</v>
      </c>
      <c r="I16" s="110" t="s">
        <v>2903</v>
      </c>
      <c r="J16" s="117" t="s">
        <v>2816</v>
      </c>
      <c r="K16" s="110" t="s">
        <v>2817</v>
      </c>
      <c r="L16" s="114">
        <v>221604.94</v>
      </c>
      <c r="M16" s="114">
        <v>682907.47</v>
      </c>
      <c r="N16" s="114">
        <v>284544.77916666673</v>
      </c>
      <c r="O16" s="114">
        <v>110888.79</v>
      </c>
      <c r="P16" s="114">
        <v>-173655.9891666667</v>
      </c>
      <c r="Q16" s="111">
        <v>-61.029406223950076</v>
      </c>
      <c r="R16" s="110" t="s">
        <v>2896</v>
      </c>
    </row>
    <row r="17" spans="1:18" ht="26.25" hidden="1" customHeight="1">
      <c r="A17" s="109">
        <v>43890</v>
      </c>
      <c r="B17" s="110" t="s">
        <v>16</v>
      </c>
      <c r="C17" s="110" t="s">
        <v>2019</v>
      </c>
      <c r="D17" s="110" t="s">
        <v>461</v>
      </c>
      <c r="E17" s="110" t="s">
        <v>462</v>
      </c>
      <c r="F17" s="110" t="s">
        <v>2920</v>
      </c>
      <c r="G17" s="110" t="s">
        <v>2839</v>
      </c>
      <c r="H17" s="110" t="s">
        <v>2919</v>
      </c>
      <c r="I17" s="110" t="s">
        <v>2903</v>
      </c>
      <c r="J17" s="117" t="s">
        <v>2818</v>
      </c>
      <c r="K17" s="110" t="s">
        <v>2819</v>
      </c>
      <c r="L17" s="114">
        <v>2547447.71</v>
      </c>
      <c r="M17" s="114">
        <v>3221559.25</v>
      </c>
      <c r="N17" s="114">
        <v>1342316.3541666667</v>
      </c>
      <c r="O17" s="114">
        <v>1337579.6299999999</v>
      </c>
      <c r="P17" s="114">
        <v>-4736.7241666666669</v>
      </c>
      <c r="Q17" s="111">
        <v>-0.35287688717815757</v>
      </c>
      <c r="R17" s="110" t="s">
        <v>2896</v>
      </c>
    </row>
    <row r="18" spans="1:18" ht="26.25" hidden="1" customHeight="1">
      <c r="A18" s="109">
        <v>43890</v>
      </c>
      <c r="B18" s="110" t="s">
        <v>16</v>
      </c>
      <c r="C18" s="110" t="s">
        <v>2019</v>
      </c>
      <c r="D18" s="110" t="s">
        <v>461</v>
      </c>
      <c r="E18" s="110" t="s">
        <v>462</v>
      </c>
      <c r="F18" s="110" t="s">
        <v>2920</v>
      </c>
      <c r="G18" s="110" t="s">
        <v>2839</v>
      </c>
      <c r="H18" s="110" t="s">
        <v>2919</v>
      </c>
      <c r="I18" s="110" t="s">
        <v>2903</v>
      </c>
      <c r="J18" s="117" t="s">
        <v>2820</v>
      </c>
      <c r="K18" s="110" t="s">
        <v>2821</v>
      </c>
      <c r="L18" s="114">
        <v>43927699.200000003</v>
      </c>
      <c r="M18" s="114">
        <v>48089280</v>
      </c>
      <c r="N18" s="114">
        <v>20037200</v>
      </c>
      <c r="O18" s="114">
        <v>18944006</v>
      </c>
      <c r="P18" s="114">
        <v>-1093194</v>
      </c>
      <c r="Q18" s="111">
        <v>-5.4558221707623824</v>
      </c>
      <c r="R18" s="110" t="s">
        <v>2896</v>
      </c>
    </row>
    <row r="19" spans="1:18" ht="26.25" hidden="1" customHeight="1">
      <c r="A19" s="109">
        <v>43890</v>
      </c>
      <c r="B19" s="110" t="s">
        <v>16</v>
      </c>
      <c r="C19" s="110" t="s">
        <v>2019</v>
      </c>
      <c r="D19" s="110" t="s">
        <v>461</v>
      </c>
      <c r="E19" s="110" t="s">
        <v>462</v>
      </c>
      <c r="F19" s="110" t="s">
        <v>2920</v>
      </c>
      <c r="G19" s="110" t="s">
        <v>2839</v>
      </c>
      <c r="H19" s="110" t="s">
        <v>2919</v>
      </c>
      <c r="I19" s="110" t="s">
        <v>2903</v>
      </c>
      <c r="J19" s="117" t="s">
        <v>2822</v>
      </c>
      <c r="K19" s="110" t="s">
        <v>2846</v>
      </c>
      <c r="L19" s="114">
        <v>7594365</v>
      </c>
      <c r="M19" s="114">
        <v>7848260</v>
      </c>
      <c r="N19" s="114">
        <v>3270108.3333333335</v>
      </c>
      <c r="O19" s="114">
        <v>3351628</v>
      </c>
      <c r="P19" s="114">
        <v>81519.666666666672</v>
      </c>
      <c r="Q19" s="111">
        <v>2.4928735796214703</v>
      </c>
      <c r="R19" s="110" t="s">
        <v>2895</v>
      </c>
    </row>
    <row r="20" spans="1:18" ht="26.25" hidden="1" customHeight="1">
      <c r="A20" s="109">
        <v>43890</v>
      </c>
      <c r="B20" s="110" t="s">
        <v>16</v>
      </c>
      <c r="C20" s="110" t="s">
        <v>2019</v>
      </c>
      <c r="D20" s="110" t="s">
        <v>461</v>
      </c>
      <c r="E20" s="110" t="s">
        <v>462</v>
      </c>
      <c r="F20" s="110" t="s">
        <v>2920</v>
      </c>
      <c r="G20" s="110" t="s">
        <v>2839</v>
      </c>
      <c r="H20" s="110" t="s">
        <v>2919</v>
      </c>
      <c r="I20" s="110" t="s">
        <v>2903</v>
      </c>
      <c r="J20" s="117" t="s">
        <v>2823</v>
      </c>
      <c r="K20" s="110" t="s">
        <v>2824</v>
      </c>
      <c r="L20" s="114">
        <v>14073606</v>
      </c>
      <c r="M20" s="114">
        <v>14087004</v>
      </c>
      <c r="N20" s="114">
        <v>5869585</v>
      </c>
      <c r="O20" s="114">
        <v>5898817</v>
      </c>
      <c r="P20" s="114">
        <v>29232</v>
      </c>
      <c r="Q20" s="111">
        <v>0.49802498813800294</v>
      </c>
      <c r="R20" s="110" t="s">
        <v>2895</v>
      </c>
    </row>
    <row r="21" spans="1:18" ht="26.25" hidden="1" customHeight="1">
      <c r="A21" s="109">
        <v>43890</v>
      </c>
      <c r="B21" s="110" t="s">
        <v>16</v>
      </c>
      <c r="C21" s="110" t="s">
        <v>2019</v>
      </c>
      <c r="D21" s="110" t="s">
        <v>461</v>
      </c>
      <c r="E21" s="110" t="s">
        <v>462</v>
      </c>
      <c r="F21" s="110" t="s">
        <v>2920</v>
      </c>
      <c r="G21" s="110" t="s">
        <v>2839</v>
      </c>
      <c r="H21" s="110" t="s">
        <v>2919</v>
      </c>
      <c r="I21" s="110" t="s">
        <v>2903</v>
      </c>
      <c r="J21" s="117" t="s">
        <v>2825</v>
      </c>
      <c r="K21" s="110" t="s">
        <v>2826</v>
      </c>
      <c r="L21" s="114">
        <v>2985079.44</v>
      </c>
      <c r="M21" s="114">
        <v>3123660</v>
      </c>
      <c r="N21" s="114">
        <v>1301525</v>
      </c>
      <c r="O21" s="114">
        <v>1417169.6</v>
      </c>
      <c r="P21" s="114">
        <v>115644.6</v>
      </c>
      <c r="Q21" s="111">
        <v>8.8853153032020131</v>
      </c>
      <c r="R21" s="110" t="s">
        <v>2895</v>
      </c>
    </row>
    <row r="22" spans="1:18" ht="26.25" hidden="1" customHeight="1">
      <c r="A22" s="109">
        <v>43890</v>
      </c>
      <c r="B22" s="110" t="s">
        <v>16</v>
      </c>
      <c r="C22" s="110" t="s">
        <v>2019</v>
      </c>
      <c r="D22" s="110" t="s">
        <v>461</v>
      </c>
      <c r="E22" s="110" t="s">
        <v>462</v>
      </c>
      <c r="F22" s="110" t="s">
        <v>2920</v>
      </c>
      <c r="G22" s="110" t="s">
        <v>2839</v>
      </c>
      <c r="H22" s="110" t="s">
        <v>2919</v>
      </c>
      <c r="I22" s="110" t="s">
        <v>2903</v>
      </c>
      <c r="J22" s="117" t="s">
        <v>2827</v>
      </c>
      <c r="K22" s="110" t="s">
        <v>2828</v>
      </c>
      <c r="L22" s="114">
        <v>2374778.4700000002</v>
      </c>
      <c r="M22" s="114">
        <v>2851430</v>
      </c>
      <c r="N22" s="114">
        <v>1188095.8333333333</v>
      </c>
      <c r="O22" s="114">
        <v>1242442.3799999999</v>
      </c>
      <c r="P22" s="114">
        <v>54346.546666666662</v>
      </c>
      <c r="Q22" s="111">
        <v>4.5742561451622521</v>
      </c>
      <c r="R22" s="110" t="s">
        <v>2895</v>
      </c>
    </row>
    <row r="23" spans="1:18" ht="26.25" hidden="1" customHeight="1">
      <c r="A23" s="109">
        <v>43890</v>
      </c>
      <c r="B23" s="110" t="s">
        <v>16</v>
      </c>
      <c r="C23" s="110" t="s">
        <v>2019</v>
      </c>
      <c r="D23" s="110" t="s">
        <v>461</v>
      </c>
      <c r="E23" s="110" t="s">
        <v>462</v>
      </c>
      <c r="F23" s="110" t="s">
        <v>2920</v>
      </c>
      <c r="G23" s="110" t="s">
        <v>2839</v>
      </c>
      <c r="H23" s="110" t="s">
        <v>2919</v>
      </c>
      <c r="I23" s="110" t="s">
        <v>2903</v>
      </c>
      <c r="J23" s="117" t="s">
        <v>2829</v>
      </c>
      <c r="K23" s="110" t="s">
        <v>2830</v>
      </c>
      <c r="L23" s="114">
        <v>2878436.05</v>
      </c>
      <c r="M23" s="114">
        <v>2750560</v>
      </c>
      <c r="N23" s="114">
        <v>1146066.6666666667</v>
      </c>
      <c r="O23" s="114">
        <v>1105721.3700000001</v>
      </c>
      <c r="P23" s="114">
        <v>-40345.296666666669</v>
      </c>
      <c r="Q23" s="111">
        <v>-3.5203272060962134</v>
      </c>
      <c r="R23" s="110" t="s">
        <v>2896</v>
      </c>
    </row>
    <row r="24" spans="1:18" ht="26.25" hidden="1" customHeight="1">
      <c r="A24" s="109">
        <v>43890</v>
      </c>
      <c r="B24" s="110" t="s">
        <v>16</v>
      </c>
      <c r="C24" s="110" t="s">
        <v>2019</v>
      </c>
      <c r="D24" s="110" t="s">
        <v>461</v>
      </c>
      <c r="E24" s="110" t="s">
        <v>462</v>
      </c>
      <c r="F24" s="110" t="s">
        <v>2920</v>
      </c>
      <c r="G24" s="110" t="s">
        <v>2839</v>
      </c>
      <c r="H24" s="110" t="s">
        <v>2919</v>
      </c>
      <c r="I24" s="110" t="s">
        <v>2903</v>
      </c>
      <c r="J24" s="117" t="s">
        <v>2831</v>
      </c>
      <c r="K24" s="110" t="s">
        <v>2832</v>
      </c>
      <c r="L24" s="114">
        <v>2411525.46</v>
      </c>
      <c r="M24" s="114">
        <v>2510500</v>
      </c>
      <c r="N24" s="114">
        <v>1046041.6666666666</v>
      </c>
      <c r="O24" s="114">
        <v>873421.87999999989</v>
      </c>
      <c r="P24" s="114">
        <v>-172619.78666666668</v>
      </c>
      <c r="Q24" s="111">
        <v>-16.502190320653256</v>
      </c>
      <c r="R24" s="110" t="s">
        <v>2896</v>
      </c>
    </row>
    <row r="25" spans="1:18" ht="26.25" hidden="1" customHeight="1">
      <c r="A25" s="109">
        <v>43890</v>
      </c>
      <c r="B25" s="110" t="s">
        <v>16</v>
      </c>
      <c r="C25" s="110" t="s">
        <v>2019</v>
      </c>
      <c r="D25" s="110" t="s">
        <v>461</v>
      </c>
      <c r="E25" s="110" t="s">
        <v>462</v>
      </c>
      <c r="F25" s="110" t="s">
        <v>2920</v>
      </c>
      <c r="G25" s="110" t="s">
        <v>2839</v>
      </c>
      <c r="H25" s="110" t="s">
        <v>2919</v>
      </c>
      <c r="I25" s="110" t="s">
        <v>2903</v>
      </c>
      <c r="J25" s="117" t="s">
        <v>2833</v>
      </c>
      <c r="K25" s="110" t="s">
        <v>2834</v>
      </c>
      <c r="L25" s="114">
        <v>2188151.9500000002</v>
      </c>
      <c r="M25" s="114">
        <v>3547750</v>
      </c>
      <c r="N25" s="114">
        <v>1478229.1666666667</v>
      </c>
      <c r="O25" s="114">
        <v>1385213.4500000002</v>
      </c>
      <c r="P25" s="114">
        <v>-93015.71666666666</v>
      </c>
      <c r="Q25" s="111">
        <v>-6.2923746036220143</v>
      </c>
      <c r="R25" s="110" t="s">
        <v>2896</v>
      </c>
    </row>
    <row r="26" spans="1:18" ht="26.25" hidden="1" customHeight="1">
      <c r="A26" s="109">
        <v>43890</v>
      </c>
      <c r="B26" s="110" t="s">
        <v>16</v>
      </c>
      <c r="C26" s="110" t="s">
        <v>2019</v>
      </c>
      <c r="D26" s="110" t="s">
        <v>461</v>
      </c>
      <c r="E26" s="110" t="s">
        <v>462</v>
      </c>
      <c r="F26" s="110" t="s">
        <v>2920</v>
      </c>
      <c r="G26" s="110" t="s">
        <v>2839</v>
      </c>
      <c r="H26" s="110" t="s">
        <v>2919</v>
      </c>
      <c r="I26" s="110" t="s">
        <v>2903</v>
      </c>
      <c r="J26" s="117" t="s">
        <v>2835</v>
      </c>
      <c r="K26" s="110" t="s">
        <v>2836</v>
      </c>
      <c r="L26" s="114">
        <v>50509.98</v>
      </c>
      <c r="M26" s="114">
        <v>52950</v>
      </c>
      <c r="N26" s="114">
        <v>22062.5</v>
      </c>
      <c r="O26" s="114">
        <v>37262.800000000003</v>
      </c>
      <c r="P26" s="114">
        <v>15200.3</v>
      </c>
      <c r="Q26" s="111">
        <v>68.896543909348438</v>
      </c>
      <c r="R26" s="110" t="s">
        <v>2895</v>
      </c>
    </row>
    <row r="27" spans="1:18" ht="26.25" hidden="1" customHeight="1">
      <c r="A27" s="109">
        <v>43890</v>
      </c>
      <c r="B27" s="110" t="s">
        <v>16</v>
      </c>
      <c r="C27" s="110" t="s">
        <v>2019</v>
      </c>
      <c r="D27" s="110" t="s">
        <v>461</v>
      </c>
      <c r="E27" s="110" t="s">
        <v>462</v>
      </c>
      <c r="F27" s="110" t="s">
        <v>2920</v>
      </c>
      <c r="G27" s="110" t="s">
        <v>2839</v>
      </c>
      <c r="H27" s="110" t="s">
        <v>2919</v>
      </c>
      <c r="I27" s="110" t="s">
        <v>2903</v>
      </c>
      <c r="J27" s="117" t="s">
        <v>2837</v>
      </c>
      <c r="K27" s="110" t="s">
        <v>2838</v>
      </c>
      <c r="L27" s="114">
        <v>10157357.720000001</v>
      </c>
      <c r="M27" s="114">
        <v>10202880</v>
      </c>
      <c r="N27" s="114">
        <v>4251200</v>
      </c>
      <c r="O27" s="114">
        <v>3881761.3</v>
      </c>
      <c r="P27" s="114">
        <v>-369438.7</v>
      </c>
      <c r="Q27" s="111">
        <v>-8.6902215844937896</v>
      </c>
      <c r="R27" s="110" t="s">
        <v>2896</v>
      </c>
    </row>
    <row r="28" spans="1:18" ht="26.25" hidden="1" customHeight="1">
      <c r="A28" s="109">
        <v>43890</v>
      </c>
      <c r="B28" s="110" t="s">
        <v>16</v>
      </c>
      <c r="C28" s="110" t="s">
        <v>2019</v>
      </c>
      <c r="D28" s="110" t="s">
        <v>461</v>
      </c>
      <c r="E28" s="110" t="s">
        <v>462</v>
      </c>
      <c r="F28" s="110" t="s">
        <v>2920</v>
      </c>
      <c r="G28" s="110" t="s">
        <v>2839</v>
      </c>
      <c r="H28" s="110" t="s">
        <v>2919</v>
      </c>
      <c r="I28" s="110" t="s">
        <v>2903</v>
      </c>
      <c r="J28" s="117" t="s">
        <v>2875</v>
      </c>
      <c r="K28" s="110" t="s">
        <v>2876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2"/>
      <c r="R28" s="110" t="s">
        <v>2895</v>
      </c>
    </row>
    <row r="29" spans="1:18" ht="26.25" hidden="1" customHeight="1">
      <c r="A29" s="109">
        <v>43890</v>
      </c>
      <c r="B29" s="110" t="s">
        <v>16</v>
      </c>
      <c r="C29" s="110" t="s">
        <v>2019</v>
      </c>
      <c r="D29" s="110" t="s">
        <v>461</v>
      </c>
      <c r="E29" s="110" t="s">
        <v>462</v>
      </c>
      <c r="F29" s="110" t="s">
        <v>2921</v>
      </c>
      <c r="G29" s="110" t="s">
        <v>2897</v>
      </c>
      <c r="H29" s="110" t="s">
        <v>2920</v>
      </c>
      <c r="I29" s="110" t="s">
        <v>1944</v>
      </c>
      <c r="J29" s="120" t="s">
        <v>2852</v>
      </c>
      <c r="K29" s="110" t="s">
        <v>2898</v>
      </c>
      <c r="L29" s="114">
        <v>3152507.16</v>
      </c>
      <c r="M29" s="114">
        <v>0</v>
      </c>
      <c r="N29" s="114">
        <v>0</v>
      </c>
      <c r="O29" s="114">
        <v>9308179.0100000035</v>
      </c>
      <c r="P29" s="114">
        <v>9308179.0099999998</v>
      </c>
      <c r="Q29" s="112"/>
      <c r="R29" s="110" t="s">
        <v>2896</v>
      </c>
    </row>
    <row r="30" spans="1:18" ht="26.25" hidden="1" customHeight="1">
      <c r="A30" s="109">
        <v>43890</v>
      </c>
      <c r="B30" s="110" t="s">
        <v>16</v>
      </c>
      <c r="C30" s="110" t="s">
        <v>2019</v>
      </c>
      <c r="D30" s="110" t="s">
        <v>461</v>
      </c>
      <c r="E30" s="110" t="s">
        <v>462</v>
      </c>
      <c r="F30" s="110" t="s">
        <v>2922</v>
      </c>
      <c r="G30" s="110" t="s">
        <v>2899</v>
      </c>
      <c r="H30" s="110" t="s">
        <v>2923</v>
      </c>
      <c r="I30" s="110" t="s">
        <v>1944</v>
      </c>
      <c r="J30" s="120" t="s">
        <v>2853</v>
      </c>
      <c r="K30" s="110" t="s">
        <v>2900</v>
      </c>
      <c r="L30" s="114">
        <v>15798515.289999999</v>
      </c>
      <c r="M30" s="114">
        <v>0</v>
      </c>
      <c r="N30" s="114">
        <v>0</v>
      </c>
      <c r="O30" s="114">
        <v>25256056.25</v>
      </c>
      <c r="P30" s="114">
        <v>25256056.25</v>
      </c>
      <c r="Q30" s="112"/>
      <c r="R30" s="110" t="s">
        <v>2896</v>
      </c>
    </row>
    <row r="31" spans="1:18" ht="26.25" hidden="1" customHeight="1">
      <c r="A31" s="109">
        <v>43890</v>
      </c>
      <c r="B31" s="110" t="s">
        <v>16</v>
      </c>
      <c r="C31" s="110" t="s">
        <v>2019</v>
      </c>
      <c r="D31" s="110" t="s">
        <v>461</v>
      </c>
      <c r="E31" s="110" t="s">
        <v>462</v>
      </c>
      <c r="F31" s="110" t="s">
        <v>2922</v>
      </c>
      <c r="G31" s="110" t="s">
        <v>2899</v>
      </c>
      <c r="H31" s="110" t="s">
        <v>2923</v>
      </c>
      <c r="I31" s="110" t="s">
        <v>1944</v>
      </c>
      <c r="J31" s="120" t="s">
        <v>2854</v>
      </c>
      <c r="K31" s="110" t="s">
        <v>2901</v>
      </c>
      <c r="L31" s="114">
        <v>-28193639.059999999</v>
      </c>
      <c r="M31" s="114">
        <v>0</v>
      </c>
      <c r="N31" s="114">
        <v>0</v>
      </c>
      <c r="O31" s="114">
        <v>-29012207.369999997</v>
      </c>
      <c r="P31" s="114">
        <v>-29012207.370000001</v>
      </c>
      <c r="Q31" s="112"/>
      <c r="R31" s="110" t="s">
        <v>2896</v>
      </c>
    </row>
    <row r="32" spans="1:18" ht="26.25" hidden="1" customHeight="1">
      <c r="A32" s="109">
        <v>43890</v>
      </c>
      <c r="B32" s="110" t="s">
        <v>16</v>
      </c>
      <c r="C32" s="110" t="s">
        <v>2019</v>
      </c>
      <c r="D32" s="110" t="s">
        <v>463</v>
      </c>
      <c r="E32" s="110" t="s">
        <v>464</v>
      </c>
      <c r="F32" s="110" t="s">
        <v>2919</v>
      </c>
      <c r="G32" s="110" t="s">
        <v>2811</v>
      </c>
      <c r="H32" s="110" t="s">
        <v>2919</v>
      </c>
      <c r="I32" s="110" t="s">
        <v>2903</v>
      </c>
      <c r="J32" s="120" t="s">
        <v>2790</v>
      </c>
      <c r="K32" s="110" t="s">
        <v>2791</v>
      </c>
      <c r="L32" s="114">
        <v>31040693.949999999</v>
      </c>
      <c r="M32" s="114">
        <v>29260000</v>
      </c>
      <c r="N32" s="114">
        <v>12191666.666666666</v>
      </c>
      <c r="O32" s="114">
        <v>15495589.639999999</v>
      </c>
      <c r="P32" s="114">
        <v>3303922.9733333336</v>
      </c>
      <c r="Q32" s="111">
        <v>27.099846671223514</v>
      </c>
      <c r="R32" s="110" t="s">
        <v>2896</v>
      </c>
    </row>
    <row r="33" spans="1:18" ht="26.25" hidden="1" customHeight="1">
      <c r="A33" s="109">
        <v>43890</v>
      </c>
      <c r="B33" s="110" t="s">
        <v>16</v>
      </c>
      <c r="C33" s="110" t="s">
        <v>2019</v>
      </c>
      <c r="D33" s="110" t="s">
        <v>463</v>
      </c>
      <c r="E33" s="110" t="s">
        <v>464</v>
      </c>
      <c r="F33" s="110" t="s">
        <v>2919</v>
      </c>
      <c r="G33" s="110" t="s">
        <v>2811</v>
      </c>
      <c r="H33" s="110" t="s">
        <v>2919</v>
      </c>
      <c r="I33" s="110" t="s">
        <v>2903</v>
      </c>
      <c r="J33" s="120" t="s">
        <v>2792</v>
      </c>
      <c r="K33" s="110" t="s">
        <v>2793</v>
      </c>
      <c r="L33" s="114">
        <v>120660</v>
      </c>
      <c r="M33" s="114">
        <v>150000</v>
      </c>
      <c r="N33" s="114">
        <v>62500</v>
      </c>
      <c r="O33" s="114">
        <v>36700</v>
      </c>
      <c r="P33" s="114">
        <v>-25800</v>
      </c>
      <c r="Q33" s="111">
        <v>-41.28</v>
      </c>
      <c r="R33" s="110" t="s">
        <v>2895</v>
      </c>
    </row>
    <row r="34" spans="1:18" ht="26.25" hidden="1" customHeight="1">
      <c r="A34" s="109">
        <v>43890</v>
      </c>
      <c r="B34" s="110" t="s">
        <v>16</v>
      </c>
      <c r="C34" s="110" t="s">
        <v>2019</v>
      </c>
      <c r="D34" s="110" t="s">
        <v>463</v>
      </c>
      <c r="E34" s="110" t="s">
        <v>464</v>
      </c>
      <c r="F34" s="110" t="s">
        <v>2919</v>
      </c>
      <c r="G34" s="110" t="s">
        <v>2811</v>
      </c>
      <c r="H34" s="110" t="s">
        <v>2919</v>
      </c>
      <c r="I34" s="110" t="s">
        <v>2903</v>
      </c>
      <c r="J34" s="120" t="s">
        <v>2794</v>
      </c>
      <c r="K34" s="110" t="s">
        <v>2795</v>
      </c>
      <c r="L34" s="114">
        <v>111870</v>
      </c>
      <c r="M34" s="114">
        <v>180000</v>
      </c>
      <c r="N34" s="114">
        <v>75000</v>
      </c>
      <c r="O34" s="114">
        <v>0</v>
      </c>
      <c r="P34" s="114">
        <v>-75000</v>
      </c>
      <c r="Q34" s="111">
        <v>-100</v>
      </c>
      <c r="R34" s="110" t="s">
        <v>2895</v>
      </c>
    </row>
    <row r="35" spans="1:18" ht="26.25" hidden="1" customHeight="1">
      <c r="A35" s="109">
        <v>43890</v>
      </c>
      <c r="B35" s="110" t="s">
        <v>16</v>
      </c>
      <c r="C35" s="110" t="s">
        <v>2019</v>
      </c>
      <c r="D35" s="110" t="s">
        <v>463</v>
      </c>
      <c r="E35" s="110" t="s">
        <v>464</v>
      </c>
      <c r="F35" s="110" t="s">
        <v>2919</v>
      </c>
      <c r="G35" s="110" t="s">
        <v>2811</v>
      </c>
      <c r="H35" s="110" t="s">
        <v>2919</v>
      </c>
      <c r="I35" s="110" t="s">
        <v>2903</v>
      </c>
      <c r="J35" s="120" t="s">
        <v>2797</v>
      </c>
      <c r="K35" s="110" t="s">
        <v>2798</v>
      </c>
      <c r="L35" s="114">
        <v>5002675.2699999996</v>
      </c>
      <c r="M35" s="114">
        <v>5700000</v>
      </c>
      <c r="N35" s="114">
        <v>2375000</v>
      </c>
      <c r="O35" s="114">
        <v>2220272.86</v>
      </c>
      <c r="P35" s="114">
        <v>-154727.14000000001</v>
      </c>
      <c r="Q35" s="111">
        <v>-6.5148269473684213</v>
      </c>
      <c r="R35" s="110" t="s">
        <v>2895</v>
      </c>
    </row>
    <row r="36" spans="1:18" ht="26.25" hidden="1" customHeight="1">
      <c r="A36" s="109">
        <v>43890</v>
      </c>
      <c r="B36" s="110" t="s">
        <v>16</v>
      </c>
      <c r="C36" s="110" t="s">
        <v>2019</v>
      </c>
      <c r="D36" s="110" t="s">
        <v>463</v>
      </c>
      <c r="E36" s="110" t="s">
        <v>464</v>
      </c>
      <c r="F36" s="110" t="s">
        <v>2919</v>
      </c>
      <c r="G36" s="110" t="s">
        <v>2811</v>
      </c>
      <c r="H36" s="110" t="s">
        <v>2919</v>
      </c>
      <c r="I36" s="110" t="s">
        <v>2903</v>
      </c>
      <c r="J36" s="120" t="s">
        <v>2799</v>
      </c>
      <c r="K36" s="110" t="s">
        <v>2800</v>
      </c>
      <c r="L36" s="114">
        <v>2581910.73</v>
      </c>
      <c r="M36" s="114">
        <v>3640000</v>
      </c>
      <c r="N36" s="114">
        <v>1516666.6666666667</v>
      </c>
      <c r="O36" s="114">
        <v>-588863.09000000008</v>
      </c>
      <c r="P36" s="114">
        <v>-2105529.7566666664</v>
      </c>
      <c r="Q36" s="111">
        <v>-138.82613780219779</v>
      </c>
      <c r="R36" s="110" t="s">
        <v>2895</v>
      </c>
    </row>
    <row r="37" spans="1:18" ht="26.25" hidden="1" customHeight="1">
      <c r="A37" s="109">
        <v>43890</v>
      </c>
      <c r="B37" s="110" t="s">
        <v>16</v>
      </c>
      <c r="C37" s="110" t="s">
        <v>2019</v>
      </c>
      <c r="D37" s="110" t="s">
        <v>463</v>
      </c>
      <c r="E37" s="110" t="s">
        <v>464</v>
      </c>
      <c r="F37" s="110" t="s">
        <v>2919</v>
      </c>
      <c r="G37" s="110" t="s">
        <v>2811</v>
      </c>
      <c r="H37" s="110" t="s">
        <v>2919</v>
      </c>
      <c r="I37" s="110" t="s">
        <v>2903</v>
      </c>
      <c r="J37" s="120" t="s">
        <v>2801</v>
      </c>
      <c r="K37" s="110" t="s">
        <v>2802</v>
      </c>
      <c r="L37" s="114">
        <v>298860</v>
      </c>
      <c r="M37" s="114">
        <v>400000</v>
      </c>
      <c r="N37" s="114">
        <v>166666.66666666669</v>
      </c>
      <c r="O37" s="114">
        <v>206320</v>
      </c>
      <c r="P37" s="114">
        <v>39653.333333333336</v>
      </c>
      <c r="Q37" s="111">
        <v>23.792000000000002</v>
      </c>
      <c r="R37" s="110" t="s">
        <v>2896</v>
      </c>
    </row>
    <row r="38" spans="1:18" ht="26.25" hidden="1" customHeight="1">
      <c r="A38" s="109">
        <v>43890</v>
      </c>
      <c r="B38" s="110" t="s">
        <v>16</v>
      </c>
      <c r="C38" s="110" t="s">
        <v>2019</v>
      </c>
      <c r="D38" s="110" t="s">
        <v>463</v>
      </c>
      <c r="E38" s="110" t="s">
        <v>464</v>
      </c>
      <c r="F38" s="110" t="s">
        <v>2919</v>
      </c>
      <c r="G38" s="110" t="s">
        <v>2811</v>
      </c>
      <c r="H38" s="110" t="s">
        <v>2919</v>
      </c>
      <c r="I38" s="110" t="s">
        <v>2903</v>
      </c>
      <c r="J38" s="120" t="s">
        <v>2803</v>
      </c>
      <c r="K38" s="110" t="s">
        <v>2804</v>
      </c>
      <c r="L38" s="114">
        <v>5656857.4699999997</v>
      </c>
      <c r="M38" s="114">
        <v>6299395.1299999999</v>
      </c>
      <c r="N38" s="114">
        <v>2624747.9708333337</v>
      </c>
      <c r="O38" s="114">
        <v>2761194.45</v>
      </c>
      <c r="P38" s="114">
        <v>136446.47916666669</v>
      </c>
      <c r="Q38" s="111">
        <v>5.1984602210530015</v>
      </c>
      <c r="R38" s="110" t="s">
        <v>2896</v>
      </c>
    </row>
    <row r="39" spans="1:18" ht="26.25" hidden="1" customHeight="1">
      <c r="A39" s="109">
        <v>43890</v>
      </c>
      <c r="B39" s="110" t="s">
        <v>16</v>
      </c>
      <c r="C39" s="110" t="s">
        <v>2019</v>
      </c>
      <c r="D39" s="110" t="s">
        <v>463</v>
      </c>
      <c r="E39" s="110" t="s">
        <v>464</v>
      </c>
      <c r="F39" s="110" t="s">
        <v>2919</v>
      </c>
      <c r="G39" s="110" t="s">
        <v>2811</v>
      </c>
      <c r="H39" s="110" t="s">
        <v>2919</v>
      </c>
      <c r="I39" s="110" t="s">
        <v>2903</v>
      </c>
      <c r="J39" s="120" t="s">
        <v>2805</v>
      </c>
      <c r="K39" s="110" t="s">
        <v>2806</v>
      </c>
      <c r="L39" s="114">
        <v>35032704.439999998</v>
      </c>
      <c r="M39" s="114">
        <v>40003800</v>
      </c>
      <c r="N39" s="114">
        <v>16668250</v>
      </c>
      <c r="O39" s="114">
        <v>13806470</v>
      </c>
      <c r="P39" s="114">
        <v>-2861780</v>
      </c>
      <c r="Q39" s="111">
        <v>-17.169048940350667</v>
      </c>
      <c r="R39" s="110" t="s">
        <v>2895</v>
      </c>
    </row>
    <row r="40" spans="1:18" ht="26.25" hidden="1" customHeight="1">
      <c r="A40" s="109">
        <v>43890</v>
      </c>
      <c r="B40" s="110" t="s">
        <v>16</v>
      </c>
      <c r="C40" s="110" t="s">
        <v>2019</v>
      </c>
      <c r="D40" s="110" t="s">
        <v>463</v>
      </c>
      <c r="E40" s="110" t="s">
        <v>464</v>
      </c>
      <c r="F40" s="110" t="s">
        <v>2919</v>
      </c>
      <c r="G40" s="110" t="s">
        <v>2811</v>
      </c>
      <c r="H40" s="110" t="s">
        <v>2919</v>
      </c>
      <c r="I40" s="110" t="s">
        <v>2903</v>
      </c>
      <c r="J40" s="120" t="s">
        <v>2807</v>
      </c>
      <c r="K40" s="110" t="s">
        <v>2808</v>
      </c>
      <c r="L40" s="114">
        <v>4344918.47</v>
      </c>
      <c r="M40" s="114">
        <v>5020000</v>
      </c>
      <c r="N40" s="114">
        <v>2091666.6666666665</v>
      </c>
      <c r="O40" s="114">
        <v>1786573.0899999999</v>
      </c>
      <c r="P40" s="114">
        <v>-305093.57666666666</v>
      </c>
      <c r="Q40" s="111">
        <v>-14.586147091633466</v>
      </c>
      <c r="R40" s="110" t="s">
        <v>2895</v>
      </c>
    </row>
    <row r="41" spans="1:18" ht="26.25" hidden="1" customHeight="1">
      <c r="A41" s="109">
        <v>43890</v>
      </c>
      <c r="B41" s="110" t="s">
        <v>16</v>
      </c>
      <c r="C41" s="110" t="s">
        <v>2019</v>
      </c>
      <c r="D41" s="110" t="s">
        <v>463</v>
      </c>
      <c r="E41" s="110" t="s">
        <v>464</v>
      </c>
      <c r="F41" s="110" t="s">
        <v>2919</v>
      </c>
      <c r="G41" s="110" t="s">
        <v>2811</v>
      </c>
      <c r="H41" s="110" t="s">
        <v>2919</v>
      </c>
      <c r="I41" s="110" t="s">
        <v>2903</v>
      </c>
      <c r="J41" s="120" t="s">
        <v>2809</v>
      </c>
      <c r="K41" s="110" t="s">
        <v>2810</v>
      </c>
      <c r="L41" s="114">
        <v>66046703.079999998</v>
      </c>
      <c r="M41" s="114">
        <v>1280804.8700000001</v>
      </c>
      <c r="N41" s="114">
        <v>533668.69583333342</v>
      </c>
      <c r="O41" s="114">
        <v>0</v>
      </c>
      <c r="P41" s="114">
        <v>-533668.69583333342</v>
      </c>
      <c r="Q41" s="111">
        <v>-100</v>
      </c>
      <c r="R41" s="110" t="s">
        <v>2895</v>
      </c>
    </row>
    <row r="42" spans="1:18" ht="26.25" hidden="1" customHeight="1">
      <c r="A42" s="109">
        <v>43890</v>
      </c>
      <c r="B42" s="110" t="s">
        <v>16</v>
      </c>
      <c r="C42" s="110" t="s">
        <v>2019</v>
      </c>
      <c r="D42" s="110" t="s">
        <v>463</v>
      </c>
      <c r="E42" s="110" t="s">
        <v>464</v>
      </c>
      <c r="F42" s="110" t="s">
        <v>2919</v>
      </c>
      <c r="G42" s="110" t="s">
        <v>2811</v>
      </c>
      <c r="H42" s="110" t="s">
        <v>2919</v>
      </c>
      <c r="I42" s="110" t="s">
        <v>2903</v>
      </c>
      <c r="J42" s="120" t="s">
        <v>2868</v>
      </c>
      <c r="K42" s="110" t="s">
        <v>2796</v>
      </c>
      <c r="L42" s="114">
        <v>684291.24</v>
      </c>
      <c r="M42" s="114">
        <v>980000</v>
      </c>
      <c r="N42" s="114">
        <v>408333.33333333337</v>
      </c>
      <c r="O42" s="114">
        <v>186523.72</v>
      </c>
      <c r="P42" s="114">
        <v>-221809.61333333334</v>
      </c>
      <c r="Q42" s="111">
        <v>-54.320721632653061</v>
      </c>
      <c r="R42" s="110" t="s">
        <v>2895</v>
      </c>
    </row>
    <row r="43" spans="1:18" ht="26.25" hidden="1" customHeight="1">
      <c r="A43" s="109">
        <v>43890</v>
      </c>
      <c r="B43" s="110" t="s">
        <v>16</v>
      </c>
      <c r="C43" s="110" t="s">
        <v>2019</v>
      </c>
      <c r="D43" s="110" t="s">
        <v>463</v>
      </c>
      <c r="E43" s="110" t="s">
        <v>464</v>
      </c>
      <c r="F43" s="110" t="s">
        <v>2920</v>
      </c>
      <c r="G43" s="110" t="s">
        <v>2839</v>
      </c>
      <c r="H43" s="110" t="s">
        <v>2919</v>
      </c>
      <c r="I43" s="110" t="s">
        <v>2903</v>
      </c>
      <c r="J43" s="119" t="s">
        <v>2812</v>
      </c>
      <c r="K43" s="110" t="s">
        <v>2813</v>
      </c>
      <c r="L43" s="114">
        <v>8732674.1199999992</v>
      </c>
      <c r="M43" s="114">
        <v>10500000</v>
      </c>
      <c r="N43" s="114">
        <v>4375000</v>
      </c>
      <c r="O43" s="114">
        <v>4123068.91</v>
      </c>
      <c r="P43" s="114">
        <v>-251931.09</v>
      </c>
      <c r="Q43" s="111">
        <v>-5.7584249142857145</v>
      </c>
      <c r="R43" s="110" t="s">
        <v>2896</v>
      </c>
    </row>
    <row r="44" spans="1:18" ht="26.25" hidden="1" customHeight="1">
      <c r="A44" s="109">
        <v>43890</v>
      </c>
      <c r="B44" s="110" t="s">
        <v>16</v>
      </c>
      <c r="C44" s="110" t="s">
        <v>2019</v>
      </c>
      <c r="D44" s="110" t="s">
        <v>463</v>
      </c>
      <c r="E44" s="110" t="s">
        <v>464</v>
      </c>
      <c r="F44" s="110" t="s">
        <v>2920</v>
      </c>
      <c r="G44" s="110" t="s">
        <v>2839</v>
      </c>
      <c r="H44" s="110" t="s">
        <v>2919</v>
      </c>
      <c r="I44" s="110" t="s">
        <v>2903</v>
      </c>
      <c r="J44" s="119" t="s">
        <v>2814</v>
      </c>
      <c r="K44" s="110" t="s">
        <v>2815</v>
      </c>
      <c r="L44" s="114">
        <v>1592662.02</v>
      </c>
      <c r="M44" s="114">
        <v>1900000</v>
      </c>
      <c r="N44" s="114">
        <v>791666.66666666674</v>
      </c>
      <c r="O44" s="114">
        <v>496846.97</v>
      </c>
      <c r="P44" s="114">
        <v>-294819.69666666671</v>
      </c>
      <c r="Q44" s="111">
        <v>-37.240382736842108</v>
      </c>
      <c r="R44" s="110" t="s">
        <v>2896</v>
      </c>
    </row>
    <row r="45" spans="1:18" ht="26.25" hidden="1" customHeight="1">
      <c r="A45" s="109">
        <v>43890</v>
      </c>
      <c r="B45" s="110" t="s">
        <v>16</v>
      </c>
      <c r="C45" s="110" t="s">
        <v>2019</v>
      </c>
      <c r="D45" s="110" t="s">
        <v>463</v>
      </c>
      <c r="E45" s="110" t="s">
        <v>464</v>
      </c>
      <c r="F45" s="110" t="s">
        <v>2920</v>
      </c>
      <c r="G45" s="110" t="s">
        <v>2839</v>
      </c>
      <c r="H45" s="110" t="s">
        <v>2919</v>
      </c>
      <c r="I45" s="110" t="s">
        <v>2903</v>
      </c>
      <c r="J45" s="119" t="s">
        <v>2816</v>
      </c>
      <c r="K45" s="110" t="s">
        <v>2817</v>
      </c>
      <c r="L45" s="114">
        <v>150006.79</v>
      </c>
      <c r="M45" s="114">
        <v>398755.3</v>
      </c>
      <c r="N45" s="114">
        <v>166148.04166666669</v>
      </c>
      <c r="O45" s="114">
        <v>45457.85</v>
      </c>
      <c r="P45" s="114">
        <v>-120690.19166666667</v>
      </c>
      <c r="Q45" s="111">
        <v>-72.640152996085575</v>
      </c>
      <c r="R45" s="110" t="s">
        <v>2896</v>
      </c>
    </row>
    <row r="46" spans="1:18" ht="26.25" hidden="1" customHeight="1">
      <c r="A46" s="109">
        <v>43890</v>
      </c>
      <c r="B46" s="110" t="s">
        <v>16</v>
      </c>
      <c r="C46" s="110" t="s">
        <v>2019</v>
      </c>
      <c r="D46" s="110" t="s">
        <v>463</v>
      </c>
      <c r="E46" s="110" t="s">
        <v>464</v>
      </c>
      <c r="F46" s="110" t="s">
        <v>2920</v>
      </c>
      <c r="G46" s="110" t="s">
        <v>2839</v>
      </c>
      <c r="H46" s="110" t="s">
        <v>2919</v>
      </c>
      <c r="I46" s="110" t="s">
        <v>2903</v>
      </c>
      <c r="J46" s="119" t="s">
        <v>2818</v>
      </c>
      <c r="K46" s="110" t="s">
        <v>2819</v>
      </c>
      <c r="L46" s="114">
        <v>2712300.58</v>
      </c>
      <c r="M46" s="114">
        <v>3500000</v>
      </c>
      <c r="N46" s="114">
        <v>1458333.3333333335</v>
      </c>
      <c r="O46" s="114">
        <v>1142487.33</v>
      </c>
      <c r="P46" s="114">
        <v>-315846.00333333336</v>
      </c>
      <c r="Q46" s="111">
        <v>-21.658011657142858</v>
      </c>
      <c r="R46" s="110" t="s">
        <v>2896</v>
      </c>
    </row>
    <row r="47" spans="1:18" ht="26.25" hidden="1" customHeight="1">
      <c r="A47" s="109">
        <v>43890</v>
      </c>
      <c r="B47" s="110" t="s">
        <v>16</v>
      </c>
      <c r="C47" s="110" t="s">
        <v>2019</v>
      </c>
      <c r="D47" s="110" t="s">
        <v>463</v>
      </c>
      <c r="E47" s="110" t="s">
        <v>464</v>
      </c>
      <c r="F47" s="110" t="s">
        <v>2920</v>
      </c>
      <c r="G47" s="110" t="s">
        <v>2839</v>
      </c>
      <c r="H47" s="110" t="s">
        <v>2919</v>
      </c>
      <c r="I47" s="110" t="s">
        <v>2903</v>
      </c>
      <c r="J47" s="119" t="s">
        <v>2820</v>
      </c>
      <c r="K47" s="110" t="s">
        <v>2821</v>
      </c>
      <c r="L47" s="114">
        <v>35032704.439999998</v>
      </c>
      <c r="M47" s="114">
        <v>40003800</v>
      </c>
      <c r="N47" s="114">
        <v>16668250</v>
      </c>
      <c r="O47" s="114">
        <v>13806470</v>
      </c>
      <c r="P47" s="114">
        <v>-2861780</v>
      </c>
      <c r="Q47" s="111">
        <v>-17.169048940350667</v>
      </c>
      <c r="R47" s="110" t="s">
        <v>2896</v>
      </c>
    </row>
    <row r="48" spans="1:18" ht="26.25" hidden="1" customHeight="1">
      <c r="A48" s="109">
        <v>43890</v>
      </c>
      <c r="B48" s="110" t="s">
        <v>16</v>
      </c>
      <c r="C48" s="110" t="s">
        <v>2019</v>
      </c>
      <c r="D48" s="110" t="s">
        <v>463</v>
      </c>
      <c r="E48" s="110" t="s">
        <v>464</v>
      </c>
      <c r="F48" s="110" t="s">
        <v>2920</v>
      </c>
      <c r="G48" s="110" t="s">
        <v>2839</v>
      </c>
      <c r="H48" s="110" t="s">
        <v>2919</v>
      </c>
      <c r="I48" s="110" t="s">
        <v>2903</v>
      </c>
      <c r="J48" s="119" t="s">
        <v>2822</v>
      </c>
      <c r="K48" s="110" t="s">
        <v>2846</v>
      </c>
      <c r="L48" s="114">
        <v>6063394.3099999996</v>
      </c>
      <c r="M48" s="114">
        <v>6270000</v>
      </c>
      <c r="N48" s="114">
        <v>2612500</v>
      </c>
      <c r="O48" s="114">
        <v>2917242</v>
      </c>
      <c r="P48" s="114">
        <v>304742</v>
      </c>
      <c r="Q48" s="111">
        <v>11.664765550239235</v>
      </c>
      <c r="R48" s="110" t="s">
        <v>2895</v>
      </c>
    </row>
    <row r="49" spans="1:18" ht="26.25" hidden="1" customHeight="1">
      <c r="A49" s="109">
        <v>43890</v>
      </c>
      <c r="B49" s="110" t="s">
        <v>16</v>
      </c>
      <c r="C49" s="110" t="s">
        <v>2019</v>
      </c>
      <c r="D49" s="110" t="s">
        <v>463</v>
      </c>
      <c r="E49" s="110" t="s">
        <v>464</v>
      </c>
      <c r="F49" s="110" t="s">
        <v>2920</v>
      </c>
      <c r="G49" s="110" t="s">
        <v>2839</v>
      </c>
      <c r="H49" s="110" t="s">
        <v>2919</v>
      </c>
      <c r="I49" s="110" t="s">
        <v>2903</v>
      </c>
      <c r="J49" s="119" t="s">
        <v>2823</v>
      </c>
      <c r="K49" s="110" t="s">
        <v>2824</v>
      </c>
      <c r="L49" s="114">
        <v>8790340.1999999993</v>
      </c>
      <c r="M49" s="114">
        <v>8976100</v>
      </c>
      <c r="N49" s="114">
        <v>3740041.666666667</v>
      </c>
      <c r="O49" s="114">
        <v>4074850</v>
      </c>
      <c r="P49" s="114">
        <v>334808.33333333331</v>
      </c>
      <c r="Q49" s="111">
        <v>8.9519947415915588</v>
      </c>
      <c r="R49" s="110" t="s">
        <v>2895</v>
      </c>
    </row>
    <row r="50" spans="1:18" ht="26.25" hidden="1" customHeight="1">
      <c r="A50" s="109">
        <v>43890</v>
      </c>
      <c r="B50" s="110" t="s">
        <v>16</v>
      </c>
      <c r="C50" s="110" t="s">
        <v>2019</v>
      </c>
      <c r="D50" s="110" t="s">
        <v>463</v>
      </c>
      <c r="E50" s="110" t="s">
        <v>464</v>
      </c>
      <c r="F50" s="110" t="s">
        <v>2920</v>
      </c>
      <c r="G50" s="110" t="s">
        <v>2839</v>
      </c>
      <c r="H50" s="110" t="s">
        <v>2919</v>
      </c>
      <c r="I50" s="110" t="s">
        <v>2903</v>
      </c>
      <c r="J50" s="119" t="s">
        <v>2825</v>
      </c>
      <c r="K50" s="110" t="s">
        <v>2826</v>
      </c>
      <c r="L50" s="114">
        <v>1797525</v>
      </c>
      <c r="M50" s="114">
        <v>1807200</v>
      </c>
      <c r="N50" s="114">
        <v>753000</v>
      </c>
      <c r="O50" s="114">
        <v>744006.4</v>
      </c>
      <c r="P50" s="114">
        <v>-8993.6</v>
      </c>
      <c r="Q50" s="111">
        <v>-1.1943691899070386</v>
      </c>
      <c r="R50" s="110" t="s">
        <v>2896</v>
      </c>
    </row>
    <row r="51" spans="1:18" ht="26.25" hidden="1" customHeight="1">
      <c r="A51" s="109">
        <v>43890</v>
      </c>
      <c r="B51" s="110" t="s">
        <v>16</v>
      </c>
      <c r="C51" s="110" t="s">
        <v>2019</v>
      </c>
      <c r="D51" s="110" t="s">
        <v>463</v>
      </c>
      <c r="E51" s="110" t="s">
        <v>464</v>
      </c>
      <c r="F51" s="110" t="s">
        <v>2920</v>
      </c>
      <c r="G51" s="110" t="s">
        <v>2839</v>
      </c>
      <c r="H51" s="110" t="s">
        <v>2919</v>
      </c>
      <c r="I51" s="110" t="s">
        <v>2903</v>
      </c>
      <c r="J51" s="119" t="s">
        <v>2827</v>
      </c>
      <c r="K51" s="110" t="s">
        <v>2828</v>
      </c>
      <c r="L51" s="114">
        <v>2285146.0099999998</v>
      </c>
      <c r="M51" s="114">
        <v>1940000</v>
      </c>
      <c r="N51" s="114">
        <v>808333.33333333337</v>
      </c>
      <c r="O51" s="114">
        <v>888218.88</v>
      </c>
      <c r="P51" s="114">
        <v>79885.546666666662</v>
      </c>
      <c r="Q51" s="111">
        <v>9.8827480412371127</v>
      </c>
      <c r="R51" s="110" t="s">
        <v>2895</v>
      </c>
    </row>
    <row r="52" spans="1:18" ht="26.25" hidden="1" customHeight="1">
      <c r="A52" s="109">
        <v>43890</v>
      </c>
      <c r="B52" s="110" t="s">
        <v>16</v>
      </c>
      <c r="C52" s="110" t="s">
        <v>2019</v>
      </c>
      <c r="D52" s="110" t="s">
        <v>463</v>
      </c>
      <c r="E52" s="110" t="s">
        <v>464</v>
      </c>
      <c r="F52" s="110" t="s">
        <v>2920</v>
      </c>
      <c r="G52" s="110" t="s">
        <v>2839</v>
      </c>
      <c r="H52" s="110" t="s">
        <v>2919</v>
      </c>
      <c r="I52" s="110" t="s">
        <v>2903</v>
      </c>
      <c r="J52" s="119" t="s">
        <v>2829</v>
      </c>
      <c r="K52" s="110" t="s">
        <v>2830</v>
      </c>
      <c r="L52" s="114">
        <v>2258560.3199999998</v>
      </c>
      <c r="M52" s="114">
        <v>3098000</v>
      </c>
      <c r="N52" s="114">
        <v>1290833.3333333333</v>
      </c>
      <c r="O52" s="114">
        <v>773247.34000000008</v>
      </c>
      <c r="P52" s="114">
        <v>-517585.99333333329</v>
      </c>
      <c r="Q52" s="111">
        <v>-40.097042737249836</v>
      </c>
      <c r="R52" s="110" t="s">
        <v>2896</v>
      </c>
    </row>
    <row r="53" spans="1:18" ht="26.25" hidden="1" customHeight="1">
      <c r="A53" s="109">
        <v>43890</v>
      </c>
      <c r="B53" s="110" t="s">
        <v>16</v>
      </c>
      <c r="C53" s="110" t="s">
        <v>2019</v>
      </c>
      <c r="D53" s="110" t="s">
        <v>463</v>
      </c>
      <c r="E53" s="110" t="s">
        <v>464</v>
      </c>
      <c r="F53" s="110" t="s">
        <v>2920</v>
      </c>
      <c r="G53" s="110" t="s">
        <v>2839</v>
      </c>
      <c r="H53" s="110" t="s">
        <v>2919</v>
      </c>
      <c r="I53" s="110" t="s">
        <v>2903</v>
      </c>
      <c r="J53" s="119" t="s">
        <v>2831</v>
      </c>
      <c r="K53" s="110" t="s">
        <v>2832</v>
      </c>
      <c r="L53" s="114">
        <v>1943672.35</v>
      </c>
      <c r="M53" s="114">
        <v>2385000</v>
      </c>
      <c r="N53" s="114">
        <v>993750</v>
      </c>
      <c r="O53" s="114">
        <v>836211.02</v>
      </c>
      <c r="P53" s="114">
        <v>-157538.98000000001</v>
      </c>
      <c r="Q53" s="111">
        <v>-15.852979119496855</v>
      </c>
      <c r="R53" s="110" t="s">
        <v>2896</v>
      </c>
    </row>
    <row r="54" spans="1:18" ht="26.25" hidden="1" customHeight="1">
      <c r="A54" s="109">
        <v>43890</v>
      </c>
      <c r="B54" s="110" t="s">
        <v>16</v>
      </c>
      <c r="C54" s="110" t="s">
        <v>2019</v>
      </c>
      <c r="D54" s="110" t="s">
        <v>463</v>
      </c>
      <c r="E54" s="110" t="s">
        <v>464</v>
      </c>
      <c r="F54" s="110" t="s">
        <v>2920</v>
      </c>
      <c r="G54" s="110" t="s">
        <v>2839</v>
      </c>
      <c r="H54" s="110" t="s">
        <v>2919</v>
      </c>
      <c r="I54" s="110" t="s">
        <v>2903</v>
      </c>
      <c r="J54" s="119" t="s">
        <v>2833</v>
      </c>
      <c r="K54" s="110" t="s">
        <v>2834</v>
      </c>
      <c r="L54" s="114">
        <v>3281517.09</v>
      </c>
      <c r="M54" s="114">
        <v>6208000</v>
      </c>
      <c r="N54" s="114">
        <v>2586666.6666666665</v>
      </c>
      <c r="O54" s="114">
        <v>5234267.5999999996</v>
      </c>
      <c r="P54" s="114">
        <v>2647600.9333333331</v>
      </c>
      <c r="Q54" s="111">
        <v>102.35570618556702</v>
      </c>
      <c r="R54" s="110" t="s">
        <v>2895</v>
      </c>
    </row>
    <row r="55" spans="1:18" ht="26.25" hidden="1" customHeight="1">
      <c r="A55" s="109">
        <v>43890</v>
      </c>
      <c r="B55" s="110" t="s">
        <v>16</v>
      </c>
      <c r="C55" s="110" t="s">
        <v>2019</v>
      </c>
      <c r="D55" s="110" t="s">
        <v>463</v>
      </c>
      <c r="E55" s="110" t="s">
        <v>464</v>
      </c>
      <c r="F55" s="110" t="s">
        <v>2920</v>
      </c>
      <c r="G55" s="110" t="s">
        <v>2839</v>
      </c>
      <c r="H55" s="110" t="s">
        <v>2919</v>
      </c>
      <c r="I55" s="110" t="s">
        <v>2903</v>
      </c>
      <c r="J55" s="119" t="s">
        <v>2835</v>
      </c>
      <c r="K55" s="110" t="s">
        <v>2836</v>
      </c>
      <c r="L55" s="114">
        <v>291108.59999999998</v>
      </c>
      <c r="M55" s="114">
        <v>120000</v>
      </c>
      <c r="N55" s="114">
        <v>50000</v>
      </c>
      <c r="O55" s="114">
        <v>25247.200000000001</v>
      </c>
      <c r="P55" s="114">
        <v>-24752.799999999999</v>
      </c>
      <c r="Q55" s="111">
        <v>-49.505600000000001</v>
      </c>
      <c r="R55" s="110" t="s">
        <v>2896</v>
      </c>
    </row>
    <row r="56" spans="1:18" ht="26.25" hidden="1" customHeight="1">
      <c r="A56" s="109">
        <v>43890</v>
      </c>
      <c r="B56" s="110" t="s">
        <v>16</v>
      </c>
      <c r="C56" s="110" t="s">
        <v>2019</v>
      </c>
      <c r="D56" s="110" t="s">
        <v>463</v>
      </c>
      <c r="E56" s="110" t="s">
        <v>464</v>
      </c>
      <c r="F56" s="110" t="s">
        <v>2920</v>
      </c>
      <c r="G56" s="110" t="s">
        <v>2839</v>
      </c>
      <c r="H56" s="110" t="s">
        <v>2919</v>
      </c>
      <c r="I56" s="110" t="s">
        <v>2903</v>
      </c>
      <c r="J56" s="119" t="s">
        <v>2837</v>
      </c>
      <c r="K56" s="110" t="s">
        <v>2838</v>
      </c>
      <c r="L56" s="114">
        <v>5535177.0599999996</v>
      </c>
      <c r="M56" s="114">
        <v>5440000</v>
      </c>
      <c r="N56" s="114">
        <v>2266666.6666666665</v>
      </c>
      <c r="O56" s="114">
        <v>1671914.25</v>
      </c>
      <c r="P56" s="114">
        <v>-594752.41666666674</v>
      </c>
      <c r="Q56" s="111">
        <v>-26.239077205882349</v>
      </c>
      <c r="R56" s="110" t="s">
        <v>2896</v>
      </c>
    </row>
    <row r="57" spans="1:18" ht="26.25" hidden="1" customHeight="1">
      <c r="A57" s="109">
        <v>43890</v>
      </c>
      <c r="B57" s="110" t="s">
        <v>16</v>
      </c>
      <c r="C57" s="110" t="s">
        <v>2019</v>
      </c>
      <c r="D57" s="110" t="s">
        <v>463</v>
      </c>
      <c r="E57" s="110" t="s">
        <v>464</v>
      </c>
      <c r="F57" s="110" t="s">
        <v>2921</v>
      </c>
      <c r="G57" s="110" t="s">
        <v>2897</v>
      </c>
      <c r="H57" s="110" t="s">
        <v>2920</v>
      </c>
      <c r="I57" s="110" t="s">
        <v>1944</v>
      </c>
      <c r="J57" s="117" t="s">
        <v>2852</v>
      </c>
      <c r="K57" s="110" t="s">
        <v>2898</v>
      </c>
      <c r="L57" s="114">
        <v>1831494.36</v>
      </c>
      <c r="M57" s="114">
        <v>0</v>
      </c>
      <c r="N57" s="114">
        <v>0</v>
      </c>
      <c r="O57" s="114">
        <v>15230450.690000005</v>
      </c>
      <c r="P57" s="114">
        <v>15230450.689999999</v>
      </c>
      <c r="Q57" s="112"/>
      <c r="R57" s="110" t="s">
        <v>2896</v>
      </c>
    </row>
    <row r="58" spans="1:18" ht="26.25" hidden="1" customHeight="1">
      <c r="A58" s="109">
        <v>43890</v>
      </c>
      <c r="B58" s="110" t="s">
        <v>16</v>
      </c>
      <c r="C58" s="110" t="s">
        <v>2019</v>
      </c>
      <c r="D58" s="110" t="s">
        <v>463</v>
      </c>
      <c r="E58" s="110" t="s">
        <v>464</v>
      </c>
      <c r="F58" s="110" t="s">
        <v>2922</v>
      </c>
      <c r="G58" s="110" t="s">
        <v>2899</v>
      </c>
      <c r="H58" s="110" t="s">
        <v>2923</v>
      </c>
      <c r="I58" s="110" t="s">
        <v>1944</v>
      </c>
      <c r="J58" s="117" t="s">
        <v>2853</v>
      </c>
      <c r="K58" s="110" t="s">
        <v>2900</v>
      </c>
      <c r="L58" s="114">
        <v>12963693.470000001</v>
      </c>
      <c r="M58" s="114">
        <v>0</v>
      </c>
      <c r="N58" s="114">
        <v>0</v>
      </c>
      <c r="O58" s="114">
        <v>20235788.170000002</v>
      </c>
      <c r="P58" s="114">
        <v>20235788.170000002</v>
      </c>
      <c r="Q58" s="112"/>
      <c r="R58" s="110" t="s">
        <v>2896</v>
      </c>
    </row>
    <row r="59" spans="1:18" ht="26.25" hidden="1" customHeight="1">
      <c r="A59" s="109">
        <v>43890</v>
      </c>
      <c r="B59" s="110" t="s">
        <v>16</v>
      </c>
      <c r="C59" s="110" t="s">
        <v>2019</v>
      </c>
      <c r="D59" s="110" t="s">
        <v>463</v>
      </c>
      <c r="E59" s="110" t="s">
        <v>464</v>
      </c>
      <c r="F59" s="110" t="s">
        <v>2922</v>
      </c>
      <c r="G59" s="110" t="s">
        <v>2899</v>
      </c>
      <c r="H59" s="110" t="s">
        <v>2923</v>
      </c>
      <c r="I59" s="110" t="s">
        <v>1944</v>
      </c>
      <c r="J59" s="117" t="s">
        <v>2854</v>
      </c>
      <c r="K59" s="110" t="s">
        <v>2901</v>
      </c>
      <c r="L59" s="114">
        <v>-20644440.5</v>
      </c>
      <c r="M59" s="114">
        <v>0</v>
      </c>
      <c r="N59" s="114">
        <v>0</v>
      </c>
      <c r="O59" s="114">
        <v>-13468062.839999998</v>
      </c>
      <c r="P59" s="114">
        <v>-13468062.84</v>
      </c>
      <c r="Q59" s="112"/>
      <c r="R59" s="110" t="s">
        <v>2896</v>
      </c>
    </row>
    <row r="60" spans="1:18" ht="26.25" hidden="1" customHeight="1">
      <c r="A60" s="109">
        <v>43890</v>
      </c>
      <c r="B60" s="110" t="s">
        <v>16</v>
      </c>
      <c r="C60" s="110" t="s">
        <v>2019</v>
      </c>
      <c r="D60" s="110" t="s">
        <v>465</v>
      </c>
      <c r="E60" s="110" t="s">
        <v>1613</v>
      </c>
      <c r="F60" s="110" t="s">
        <v>2919</v>
      </c>
      <c r="G60" s="110" t="s">
        <v>2811</v>
      </c>
      <c r="H60" s="110" t="s">
        <v>2919</v>
      </c>
      <c r="I60" s="110" t="s">
        <v>2903</v>
      </c>
      <c r="J60" s="117" t="s">
        <v>2790</v>
      </c>
      <c r="K60" s="110" t="s">
        <v>2791</v>
      </c>
      <c r="L60" s="114">
        <v>33582213.159999996</v>
      </c>
      <c r="M60" s="114">
        <v>29225720.309999999</v>
      </c>
      <c r="N60" s="114">
        <v>12177383.4625</v>
      </c>
      <c r="O60" s="114">
        <v>16868879.820000011</v>
      </c>
      <c r="P60" s="114">
        <v>4691496.3574999999</v>
      </c>
      <c r="Q60" s="111">
        <v>38.526308808024034</v>
      </c>
      <c r="R60" s="110" t="s">
        <v>2896</v>
      </c>
    </row>
    <row r="61" spans="1:18" ht="26.25" hidden="1" customHeight="1">
      <c r="A61" s="109">
        <v>43890</v>
      </c>
      <c r="B61" s="110" t="s">
        <v>16</v>
      </c>
      <c r="C61" s="110" t="s">
        <v>2019</v>
      </c>
      <c r="D61" s="110" t="s">
        <v>465</v>
      </c>
      <c r="E61" s="110" t="s">
        <v>1613</v>
      </c>
      <c r="F61" s="110" t="s">
        <v>2919</v>
      </c>
      <c r="G61" s="110" t="s">
        <v>2811</v>
      </c>
      <c r="H61" s="110" t="s">
        <v>2919</v>
      </c>
      <c r="I61" s="110" t="s">
        <v>2903</v>
      </c>
      <c r="J61" s="117" t="s">
        <v>2792</v>
      </c>
      <c r="K61" s="110" t="s">
        <v>2793</v>
      </c>
      <c r="L61" s="114">
        <v>67740</v>
      </c>
      <c r="M61" s="114">
        <v>69150</v>
      </c>
      <c r="N61" s="114">
        <v>28812.5</v>
      </c>
      <c r="O61" s="114">
        <v>50700</v>
      </c>
      <c r="P61" s="114">
        <v>21887.5</v>
      </c>
      <c r="Q61" s="111">
        <v>75.965292841648591</v>
      </c>
      <c r="R61" s="110" t="s">
        <v>2896</v>
      </c>
    </row>
    <row r="62" spans="1:18" ht="26.25" hidden="1" customHeight="1">
      <c r="A62" s="109">
        <v>43890</v>
      </c>
      <c r="B62" s="110" t="s">
        <v>16</v>
      </c>
      <c r="C62" s="110" t="s">
        <v>2019</v>
      </c>
      <c r="D62" s="110" t="s">
        <v>465</v>
      </c>
      <c r="E62" s="110" t="s">
        <v>1613</v>
      </c>
      <c r="F62" s="110" t="s">
        <v>2919</v>
      </c>
      <c r="G62" s="110" t="s">
        <v>2811</v>
      </c>
      <c r="H62" s="110" t="s">
        <v>2919</v>
      </c>
      <c r="I62" s="110" t="s">
        <v>2903</v>
      </c>
      <c r="J62" s="117" t="s">
        <v>2794</v>
      </c>
      <c r="K62" s="110" t="s">
        <v>2795</v>
      </c>
      <c r="L62" s="114">
        <v>147897.60000000001</v>
      </c>
      <c r="M62" s="114">
        <v>165010</v>
      </c>
      <c r="N62" s="114">
        <v>68754.166666666657</v>
      </c>
      <c r="O62" s="114">
        <v>26740.5</v>
      </c>
      <c r="P62" s="114">
        <v>-42013.666666666664</v>
      </c>
      <c r="Q62" s="111">
        <v>-61.107084419126117</v>
      </c>
      <c r="R62" s="110" t="s">
        <v>2895</v>
      </c>
    </row>
    <row r="63" spans="1:18" ht="26.25" hidden="1" customHeight="1">
      <c r="A63" s="109">
        <v>43890</v>
      </c>
      <c r="B63" s="110" t="s">
        <v>16</v>
      </c>
      <c r="C63" s="110" t="s">
        <v>2019</v>
      </c>
      <c r="D63" s="110" t="s">
        <v>465</v>
      </c>
      <c r="E63" s="110" t="s">
        <v>1613</v>
      </c>
      <c r="F63" s="110" t="s">
        <v>2919</v>
      </c>
      <c r="G63" s="110" t="s">
        <v>2811</v>
      </c>
      <c r="H63" s="110" t="s">
        <v>2919</v>
      </c>
      <c r="I63" s="110" t="s">
        <v>2903</v>
      </c>
      <c r="J63" s="117" t="s">
        <v>2797</v>
      </c>
      <c r="K63" s="110" t="s">
        <v>2798</v>
      </c>
      <c r="L63" s="114">
        <v>5431086.4699999997</v>
      </c>
      <c r="M63" s="114">
        <v>5608103.5</v>
      </c>
      <c r="N63" s="114">
        <v>2336709.791666667</v>
      </c>
      <c r="O63" s="114">
        <v>2329692.66</v>
      </c>
      <c r="P63" s="114">
        <v>-7017.1316666666671</v>
      </c>
      <c r="Q63" s="111">
        <v>-0.30029966458357982</v>
      </c>
      <c r="R63" s="110" t="s">
        <v>2895</v>
      </c>
    </row>
    <row r="64" spans="1:18" ht="26.25" hidden="1" customHeight="1">
      <c r="A64" s="109">
        <v>43890</v>
      </c>
      <c r="B64" s="110" t="s">
        <v>16</v>
      </c>
      <c r="C64" s="110" t="s">
        <v>2019</v>
      </c>
      <c r="D64" s="110" t="s">
        <v>465</v>
      </c>
      <c r="E64" s="110" t="s">
        <v>1613</v>
      </c>
      <c r="F64" s="110" t="s">
        <v>2919</v>
      </c>
      <c r="G64" s="110" t="s">
        <v>2811</v>
      </c>
      <c r="H64" s="110" t="s">
        <v>2919</v>
      </c>
      <c r="I64" s="110" t="s">
        <v>2903</v>
      </c>
      <c r="J64" s="117" t="s">
        <v>2799</v>
      </c>
      <c r="K64" s="110" t="s">
        <v>2800</v>
      </c>
      <c r="L64" s="114">
        <v>2723616.8</v>
      </c>
      <c r="M64" s="114">
        <v>2068717.37</v>
      </c>
      <c r="N64" s="114">
        <v>861965.57083333342</v>
      </c>
      <c r="O64" s="114">
        <v>1400872.7400000002</v>
      </c>
      <c r="P64" s="114">
        <v>538907.16916666669</v>
      </c>
      <c r="Q64" s="111">
        <v>62.520730224254855</v>
      </c>
      <c r="R64" s="110" t="s">
        <v>2896</v>
      </c>
    </row>
    <row r="65" spans="1:18" ht="26.25" hidden="1" customHeight="1">
      <c r="A65" s="109">
        <v>43890</v>
      </c>
      <c r="B65" s="110" t="s">
        <v>16</v>
      </c>
      <c r="C65" s="110" t="s">
        <v>2019</v>
      </c>
      <c r="D65" s="110" t="s">
        <v>465</v>
      </c>
      <c r="E65" s="110" t="s">
        <v>1613</v>
      </c>
      <c r="F65" s="110" t="s">
        <v>2919</v>
      </c>
      <c r="G65" s="110" t="s">
        <v>2811</v>
      </c>
      <c r="H65" s="110" t="s">
        <v>2919</v>
      </c>
      <c r="I65" s="110" t="s">
        <v>2903</v>
      </c>
      <c r="J65" s="117" t="s">
        <v>2801</v>
      </c>
      <c r="K65" s="110" t="s">
        <v>2802</v>
      </c>
      <c r="L65" s="114">
        <v>366631.92</v>
      </c>
      <c r="M65" s="114">
        <v>460559.1</v>
      </c>
      <c r="N65" s="114">
        <v>191899.625</v>
      </c>
      <c r="O65" s="114">
        <v>403599.5</v>
      </c>
      <c r="P65" s="114">
        <v>211699.875</v>
      </c>
      <c r="Q65" s="111">
        <v>110.3180243317307</v>
      </c>
      <c r="R65" s="110" t="s">
        <v>2896</v>
      </c>
    </row>
    <row r="66" spans="1:18" ht="26.25" hidden="1" customHeight="1">
      <c r="A66" s="109">
        <v>43890</v>
      </c>
      <c r="B66" s="110" t="s">
        <v>16</v>
      </c>
      <c r="C66" s="110" t="s">
        <v>2019</v>
      </c>
      <c r="D66" s="110" t="s">
        <v>465</v>
      </c>
      <c r="E66" s="110" t="s">
        <v>1613</v>
      </c>
      <c r="F66" s="110" t="s">
        <v>2919</v>
      </c>
      <c r="G66" s="110" t="s">
        <v>2811</v>
      </c>
      <c r="H66" s="110" t="s">
        <v>2919</v>
      </c>
      <c r="I66" s="110" t="s">
        <v>2903</v>
      </c>
      <c r="J66" s="117" t="s">
        <v>2803</v>
      </c>
      <c r="K66" s="110" t="s">
        <v>2804</v>
      </c>
      <c r="L66" s="114">
        <v>4591236</v>
      </c>
      <c r="M66" s="114">
        <v>4430944.5</v>
      </c>
      <c r="N66" s="114">
        <v>1846226.875</v>
      </c>
      <c r="O66" s="114">
        <v>1883607.16</v>
      </c>
      <c r="P66" s="114">
        <v>37380.285000000003</v>
      </c>
      <c r="Q66" s="111">
        <v>2.0246853464312178</v>
      </c>
      <c r="R66" s="110" t="s">
        <v>2896</v>
      </c>
    </row>
    <row r="67" spans="1:18" ht="26.25" hidden="1" customHeight="1">
      <c r="A67" s="109">
        <v>43890</v>
      </c>
      <c r="B67" s="110" t="s">
        <v>16</v>
      </c>
      <c r="C67" s="110" t="s">
        <v>2019</v>
      </c>
      <c r="D67" s="110" t="s">
        <v>465</v>
      </c>
      <c r="E67" s="110" t="s">
        <v>1613</v>
      </c>
      <c r="F67" s="110" t="s">
        <v>2919</v>
      </c>
      <c r="G67" s="110" t="s">
        <v>2811</v>
      </c>
      <c r="H67" s="110" t="s">
        <v>2919</v>
      </c>
      <c r="I67" s="110" t="s">
        <v>2903</v>
      </c>
      <c r="J67" s="117" t="s">
        <v>2805</v>
      </c>
      <c r="K67" s="110" t="s">
        <v>2806</v>
      </c>
      <c r="L67" s="114">
        <v>33417620.77</v>
      </c>
      <c r="M67" s="114">
        <v>34581791.289999999</v>
      </c>
      <c r="N67" s="114">
        <v>14409079.704166668</v>
      </c>
      <c r="O67" s="114">
        <v>13927412.26</v>
      </c>
      <c r="P67" s="114">
        <v>-481667.44416666665</v>
      </c>
      <c r="Q67" s="111">
        <v>-3.3428050510913834</v>
      </c>
      <c r="R67" s="110" t="s">
        <v>2895</v>
      </c>
    </row>
    <row r="68" spans="1:18" ht="26.25" hidden="1" customHeight="1">
      <c r="A68" s="109">
        <v>43890</v>
      </c>
      <c r="B68" s="110" t="s">
        <v>16</v>
      </c>
      <c r="C68" s="110" t="s">
        <v>2019</v>
      </c>
      <c r="D68" s="110" t="s">
        <v>465</v>
      </c>
      <c r="E68" s="110" t="s">
        <v>1613</v>
      </c>
      <c r="F68" s="110" t="s">
        <v>2919</v>
      </c>
      <c r="G68" s="110" t="s">
        <v>2811</v>
      </c>
      <c r="H68" s="110" t="s">
        <v>2919</v>
      </c>
      <c r="I68" s="110" t="s">
        <v>2903</v>
      </c>
      <c r="J68" s="117" t="s">
        <v>2807</v>
      </c>
      <c r="K68" s="110" t="s">
        <v>2808</v>
      </c>
      <c r="L68" s="114">
        <v>5830197.2699999996</v>
      </c>
      <c r="M68" s="114">
        <v>5739682.4500000002</v>
      </c>
      <c r="N68" s="114">
        <v>2391534.354166667</v>
      </c>
      <c r="O68" s="114">
        <v>3810373.69</v>
      </c>
      <c r="P68" s="114">
        <v>1418839.3358333332</v>
      </c>
      <c r="Q68" s="111">
        <v>59.327574925334062</v>
      </c>
      <c r="R68" s="110" t="s">
        <v>2896</v>
      </c>
    </row>
    <row r="69" spans="1:18" ht="26.25" hidden="1" customHeight="1">
      <c r="A69" s="109">
        <v>43890</v>
      </c>
      <c r="B69" s="110" t="s">
        <v>16</v>
      </c>
      <c r="C69" s="110" t="s">
        <v>2019</v>
      </c>
      <c r="D69" s="110" t="s">
        <v>465</v>
      </c>
      <c r="E69" s="110" t="s">
        <v>1613</v>
      </c>
      <c r="F69" s="110" t="s">
        <v>2919</v>
      </c>
      <c r="G69" s="110" t="s">
        <v>2811</v>
      </c>
      <c r="H69" s="110" t="s">
        <v>2919</v>
      </c>
      <c r="I69" s="110" t="s">
        <v>2903</v>
      </c>
      <c r="J69" s="117" t="s">
        <v>2809</v>
      </c>
      <c r="K69" s="110" t="s">
        <v>2810</v>
      </c>
      <c r="L69" s="114">
        <v>4984966.55</v>
      </c>
      <c r="M69" s="114">
        <v>1123947.98</v>
      </c>
      <c r="N69" s="114">
        <v>468311.65833333338</v>
      </c>
      <c r="O69" s="114">
        <v>0</v>
      </c>
      <c r="P69" s="114">
        <v>-468311.65833333338</v>
      </c>
      <c r="Q69" s="111">
        <v>-100</v>
      </c>
      <c r="R69" s="110" t="s">
        <v>2895</v>
      </c>
    </row>
    <row r="70" spans="1:18" ht="26.25" hidden="1" customHeight="1">
      <c r="A70" s="109">
        <v>43890</v>
      </c>
      <c r="B70" s="110" t="s">
        <v>16</v>
      </c>
      <c r="C70" s="110" t="s">
        <v>2019</v>
      </c>
      <c r="D70" s="110" t="s">
        <v>465</v>
      </c>
      <c r="E70" s="110" t="s">
        <v>1613</v>
      </c>
      <c r="F70" s="110" t="s">
        <v>2919</v>
      </c>
      <c r="G70" s="110" t="s">
        <v>2811</v>
      </c>
      <c r="H70" s="110" t="s">
        <v>2919</v>
      </c>
      <c r="I70" s="110" t="s">
        <v>2903</v>
      </c>
      <c r="J70" s="117" t="s">
        <v>2868</v>
      </c>
      <c r="K70" s="110" t="s">
        <v>2796</v>
      </c>
      <c r="L70" s="114">
        <v>1532143.48</v>
      </c>
      <c r="M70" s="114">
        <v>1551154.73</v>
      </c>
      <c r="N70" s="114">
        <v>646314.47083333333</v>
      </c>
      <c r="O70" s="114">
        <v>621014.9</v>
      </c>
      <c r="P70" s="114">
        <v>-25299.570833333339</v>
      </c>
      <c r="Q70" s="111">
        <v>-3.9144366983943635</v>
      </c>
      <c r="R70" s="110" t="s">
        <v>2895</v>
      </c>
    </row>
    <row r="71" spans="1:18" ht="26.25" hidden="1" customHeight="1">
      <c r="A71" s="109">
        <v>43890</v>
      </c>
      <c r="B71" s="110" t="s">
        <v>16</v>
      </c>
      <c r="C71" s="110" t="s">
        <v>2019</v>
      </c>
      <c r="D71" s="110" t="s">
        <v>465</v>
      </c>
      <c r="E71" s="110" t="s">
        <v>1613</v>
      </c>
      <c r="F71" s="110" t="s">
        <v>2920</v>
      </c>
      <c r="G71" s="110" t="s">
        <v>2839</v>
      </c>
      <c r="H71" s="110" t="s">
        <v>2919</v>
      </c>
      <c r="I71" s="110" t="s">
        <v>2903</v>
      </c>
      <c r="J71" s="119" t="s">
        <v>2812</v>
      </c>
      <c r="K71" s="110" t="s">
        <v>2813</v>
      </c>
      <c r="L71" s="114">
        <v>8432553.0099999998</v>
      </c>
      <c r="M71" s="114">
        <v>8478070.5399999991</v>
      </c>
      <c r="N71" s="114">
        <v>3532529.3916666671</v>
      </c>
      <c r="O71" s="114">
        <v>3240718.41</v>
      </c>
      <c r="P71" s="114">
        <v>-291810.98166666669</v>
      </c>
      <c r="Q71" s="111">
        <v>-8.2606809261108118</v>
      </c>
      <c r="R71" s="110" t="s">
        <v>2896</v>
      </c>
    </row>
    <row r="72" spans="1:18" ht="26.25" hidden="1" customHeight="1">
      <c r="A72" s="109">
        <v>43890</v>
      </c>
      <c r="B72" s="110" t="s">
        <v>16</v>
      </c>
      <c r="C72" s="110" t="s">
        <v>2019</v>
      </c>
      <c r="D72" s="110" t="s">
        <v>465</v>
      </c>
      <c r="E72" s="110" t="s">
        <v>1613</v>
      </c>
      <c r="F72" s="110" t="s">
        <v>2920</v>
      </c>
      <c r="G72" s="110" t="s">
        <v>2839</v>
      </c>
      <c r="H72" s="110" t="s">
        <v>2919</v>
      </c>
      <c r="I72" s="110" t="s">
        <v>2903</v>
      </c>
      <c r="J72" s="119" t="s">
        <v>2814</v>
      </c>
      <c r="K72" s="110" t="s">
        <v>2815</v>
      </c>
      <c r="L72" s="114">
        <v>1507615.57</v>
      </c>
      <c r="M72" s="114">
        <v>1443945.81</v>
      </c>
      <c r="N72" s="114">
        <v>601644.08750000002</v>
      </c>
      <c r="O72" s="114">
        <v>640644.22</v>
      </c>
      <c r="P72" s="114">
        <v>39000.1325</v>
      </c>
      <c r="Q72" s="111">
        <v>6.4822597462989284</v>
      </c>
      <c r="R72" s="110" t="s">
        <v>2895</v>
      </c>
    </row>
    <row r="73" spans="1:18" ht="26.25" hidden="1" customHeight="1">
      <c r="A73" s="109">
        <v>43890</v>
      </c>
      <c r="B73" s="110" t="s">
        <v>16</v>
      </c>
      <c r="C73" s="110" t="s">
        <v>2019</v>
      </c>
      <c r="D73" s="110" t="s">
        <v>465</v>
      </c>
      <c r="E73" s="110" t="s">
        <v>1613</v>
      </c>
      <c r="F73" s="110" t="s">
        <v>2920</v>
      </c>
      <c r="G73" s="110" t="s">
        <v>2839</v>
      </c>
      <c r="H73" s="110" t="s">
        <v>2919</v>
      </c>
      <c r="I73" s="110" t="s">
        <v>2903</v>
      </c>
      <c r="J73" s="119" t="s">
        <v>2816</v>
      </c>
      <c r="K73" s="110" t="s">
        <v>2817</v>
      </c>
      <c r="L73" s="114">
        <v>176713.85</v>
      </c>
      <c r="M73" s="114">
        <v>319301.33</v>
      </c>
      <c r="N73" s="114">
        <v>133042.22083333335</v>
      </c>
      <c r="O73" s="114">
        <v>137571.76999999999</v>
      </c>
      <c r="P73" s="114">
        <v>4529.5491666666667</v>
      </c>
      <c r="Q73" s="111">
        <v>3.404595276818922</v>
      </c>
      <c r="R73" s="110" t="s">
        <v>2895</v>
      </c>
    </row>
    <row r="74" spans="1:18" ht="26.25" hidden="1" customHeight="1">
      <c r="A74" s="109">
        <v>43890</v>
      </c>
      <c r="B74" s="110" t="s">
        <v>16</v>
      </c>
      <c r="C74" s="110" t="s">
        <v>2019</v>
      </c>
      <c r="D74" s="110" t="s">
        <v>465</v>
      </c>
      <c r="E74" s="110" t="s">
        <v>1613</v>
      </c>
      <c r="F74" s="110" t="s">
        <v>2920</v>
      </c>
      <c r="G74" s="110" t="s">
        <v>2839</v>
      </c>
      <c r="H74" s="110" t="s">
        <v>2919</v>
      </c>
      <c r="I74" s="110" t="s">
        <v>2903</v>
      </c>
      <c r="J74" s="119" t="s">
        <v>2818</v>
      </c>
      <c r="K74" s="110" t="s">
        <v>2819</v>
      </c>
      <c r="L74" s="114">
        <v>2993463.02</v>
      </c>
      <c r="M74" s="114">
        <v>3136542.18</v>
      </c>
      <c r="N74" s="114">
        <v>1306892.575</v>
      </c>
      <c r="O74" s="114">
        <v>1372719.86</v>
      </c>
      <c r="P74" s="114">
        <v>65827.285000000003</v>
      </c>
      <c r="Q74" s="111">
        <v>5.0369315932489709</v>
      </c>
      <c r="R74" s="110" t="s">
        <v>2895</v>
      </c>
    </row>
    <row r="75" spans="1:18" ht="26.25" hidden="1" customHeight="1">
      <c r="A75" s="109">
        <v>43890</v>
      </c>
      <c r="B75" s="110" t="s">
        <v>16</v>
      </c>
      <c r="C75" s="110" t="s">
        <v>2019</v>
      </c>
      <c r="D75" s="110" t="s">
        <v>465</v>
      </c>
      <c r="E75" s="110" t="s">
        <v>1613</v>
      </c>
      <c r="F75" s="110" t="s">
        <v>2920</v>
      </c>
      <c r="G75" s="110" t="s">
        <v>2839</v>
      </c>
      <c r="H75" s="110" t="s">
        <v>2919</v>
      </c>
      <c r="I75" s="110" t="s">
        <v>2903</v>
      </c>
      <c r="J75" s="119" t="s">
        <v>2820</v>
      </c>
      <c r="K75" s="110" t="s">
        <v>2821</v>
      </c>
      <c r="L75" s="114">
        <v>33357501.870000001</v>
      </c>
      <c r="M75" s="114">
        <v>34581791.289999999</v>
      </c>
      <c r="N75" s="114">
        <v>14409079.704166668</v>
      </c>
      <c r="O75" s="114">
        <v>13938662.26</v>
      </c>
      <c r="P75" s="114">
        <v>-470417.44416666665</v>
      </c>
      <c r="Q75" s="111">
        <v>-3.2647292805982344</v>
      </c>
      <c r="R75" s="110" t="s">
        <v>2896</v>
      </c>
    </row>
    <row r="76" spans="1:18" ht="26.25" hidden="1" customHeight="1">
      <c r="A76" s="109">
        <v>43890</v>
      </c>
      <c r="B76" s="110" t="s">
        <v>16</v>
      </c>
      <c r="C76" s="110" t="s">
        <v>2019</v>
      </c>
      <c r="D76" s="110" t="s">
        <v>465</v>
      </c>
      <c r="E76" s="110" t="s">
        <v>1613</v>
      </c>
      <c r="F76" s="110" t="s">
        <v>2920</v>
      </c>
      <c r="G76" s="110" t="s">
        <v>2839</v>
      </c>
      <c r="H76" s="110" t="s">
        <v>2919</v>
      </c>
      <c r="I76" s="110" t="s">
        <v>2903</v>
      </c>
      <c r="J76" s="119" t="s">
        <v>2822</v>
      </c>
      <c r="K76" s="110" t="s">
        <v>2846</v>
      </c>
      <c r="L76" s="114">
        <v>5772487.9100000001</v>
      </c>
      <c r="M76" s="114">
        <v>6592000</v>
      </c>
      <c r="N76" s="114">
        <v>2746666.6666666665</v>
      </c>
      <c r="O76" s="114">
        <v>2682834.4500000002</v>
      </c>
      <c r="P76" s="114">
        <v>-63832.216666666667</v>
      </c>
      <c r="Q76" s="111">
        <v>-2.3239884708737866</v>
      </c>
      <c r="R76" s="110" t="s">
        <v>2896</v>
      </c>
    </row>
    <row r="77" spans="1:18" ht="26.25" hidden="1" customHeight="1">
      <c r="A77" s="109">
        <v>43890</v>
      </c>
      <c r="B77" s="110" t="s">
        <v>16</v>
      </c>
      <c r="C77" s="110" t="s">
        <v>2019</v>
      </c>
      <c r="D77" s="110" t="s">
        <v>465</v>
      </c>
      <c r="E77" s="110" t="s">
        <v>1613</v>
      </c>
      <c r="F77" s="110" t="s">
        <v>2920</v>
      </c>
      <c r="G77" s="110" t="s">
        <v>2839</v>
      </c>
      <c r="H77" s="110" t="s">
        <v>2919</v>
      </c>
      <c r="I77" s="110" t="s">
        <v>2903</v>
      </c>
      <c r="J77" s="119" t="s">
        <v>2823</v>
      </c>
      <c r="K77" s="110" t="s">
        <v>2824</v>
      </c>
      <c r="L77" s="114">
        <v>11772681.9</v>
      </c>
      <c r="M77" s="114">
        <v>11761734.5</v>
      </c>
      <c r="N77" s="114">
        <v>4900722.708333334</v>
      </c>
      <c r="O77" s="114">
        <v>4900295</v>
      </c>
      <c r="P77" s="114">
        <v>-427.70833333333337</v>
      </c>
      <c r="Q77" s="111">
        <v>-8.7274542713066689E-3</v>
      </c>
      <c r="R77" s="110" t="s">
        <v>2896</v>
      </c>
    </row>
    <row r="78" spans="1:18" ht="26.25" hidden="1" customHeight="1">
      <c r="A78" s="109">
        <v>43890</v>
      </c>
      <c r="B78" s="110" t="s">
        <v>16</v>
      </c>
      <c r="C78" s="110" t="s">
        <v>2019</v>
      </c>
      <c r="D78" s="110" t="s">
        <v>465</v>
      </c>
      <c r="E78" s="110" t="s">
        <v>1613</v>
      </c>
      <c r="F78" s="110" t="s">
        <v>2920</v>
      </c>
      <c r="G78" s="110" t="s">
        <v>2839</v>
      </c>
      <c r="H78" s="110" t="s">
        <v>2919</v>
      </c>
      <c r="I78" s="110" t="s">
        <v>2903</v>
      </c>
      <c r="J78" s="119" t="s">
        <v>2825</v>
      </c>
      <c r="K78" s="110" t="s">
        <v>2826</v>
      </c>
      <c r="L78" s="114">
        <v>2092922.94</v>
      </c>
      <c r="M78" s="114">
        <v>1999834.25</v>
      </c>
      <c r="N78" s="114">
        <v>833264.27083333337</v>
      </c>
      <c r="O78" s="114">
        <v>498995.66000000003</v>
      </c>
      <c r="P78" s="114">
        <v>-334268.61083333334</v>
      </c>
      <c r="Q78" s="111">
        <v>-40.115557876859043</v>
      </c>
      <c r="R78" s="110" t="s">
        <v>2896</v>
      </c>
    </row>
    <row r="79" spans="1:18" ht="26.25" hidden="1" customHeight="1">
      <c r="A79" s="109">
        <v>43890</v>
      </c>
      <c r="B79" s="110" t="s">
        <v>16</v>
      </c>
      <c r="C79" s="110" t="s">
        <v>2019</v>
      </c>
      <c r="D79" s="110" t="s">
        <v>465</v>
      </c>
      <c r="E79" s="110" t="s">
        <v>1613</v>
      </c>
      <c r="F79" s="110" t="s">
        <v>2920</v>
      </c>
      <c r="G79" s="110" t="s">
        <v>2839</v>
      </c>
      <c r="H79" s="110" t="s">
        <v>2919</v>
      </c>
      <c r="I79" s="110" t="s">
        <v>2903</v>
      </c>
      <c r="J79" s="119" t="s">
        <v>2827</v>
      </c>
      <c r="K79" s="110" t="s">
        <v>2828</v>
      </c>
      <c r="L79" s="114">
        <v>4964396.5199999996</v>
      </c>
      <c r="M79" s="114">
        <v>4838242.55</v>
      </c>
      <c r="N79" s="114">
        <v>2015934.3958333333</v>
      </c>
      <c r="O79" s="114">
        <v>2350417.84</v>
      </c>
      <c r="P79" s="114">
        <v>334483.44416666665</v>
      </c>
      <c r="Q79" s="111">
        <v>16.591980614944575</v>
      </c>
      <c r="R79" s="110" t="s">
        <v>2895</v>
      </c>
    </row>
    <row r="80" spans="1:18" ht="26.25" hidden="1" customHeight="1">
      <c r="A80" s="109">
        <v>43890</v>
      </c>
      <c r="B80" s="110" t="s">
        <v>16</v>
      </c>
      <c r="C80" s="110" t="s">
        <v>2019</v>
      </c>
      <c r="D80" s="110" t="s">
        <v>465</v>
      </c>
      <c r="E80" s="110" t="s">
        <v>1613</v>
      </c>
      <c r="F80" s="110" t="s">
        <v>2920</v>
      </c>
      <c r="G80" s="110" t="s">
        <v>2839</v>
      </c>
      <c r="H80" s="110" t="s">
        <v>2919</v>
      </c>
      <c r="I80" s="110" t="s">
        <v>2903</v>
      </c>
      <c r="J80" s="119" t="s">
        <v>2829</v>
      </c>
      <c r="K80" s="110" t="s">
        <v>2830</v>
      </c>
      <c r="L80" s="114">
        <v>1706707.98</v>
      </c>
      <c r="M80" s="114">
        <v>1570048.5</v>
      </c>
      <c r="N80" s="114">
        <v>654186.875</v>
      </c>
      <c r="O80" s="114">
        <v>784621.28999999992</v>
      </c>
      <c r="P80" s="114">
        <v>130434.41499999999</v>
      </c>
      <c r="Q80" s="111">
        <v>19.938402921947954</v>
      </c>
      <c r="R80" s="110" t="s">
        <v>2895</v>
      </c>
    </row>
    <row r="81" spans="1:18" ht="26.25" hidden="1" customHeight="1">
      <c r="A81" s="109">
        <v>43890</v>
      </c>
      <c r="B81" s="110" t="s">
        <v>16</v>
      </c>
      <c r="C81" s="110" t="s">
        <v>2019</v>
      </c>
      <c r="D81" s="110" t="s">
        <v>465</v>
      </c>
      <c r="E81" s="110" t="s">
        <v>1613</v>
      </c>
      <c r="F81" s="110" t="s">
        <v>2920</v>
      </c>
      <c r="G81" s="110" t="s">
        <v>2839</v>
      </c>
      <c r="H81" s="110" t="s">
        <v>2919</v>
      </c>
      <c r="I81" s="110" t="s">
        <v>2903</v>
      </c>
      <c r="J81" s="119" t="s">
        <v>2831</v>
      </c>
      <c r="K81" s="110" t="s">
        <v>2832</v>
      </c>
      <c r="L81" s="114">
        <v>2316821.33</v>
      </c>
      <c r="M81" s="114">
        <v>2406313.2000000002</v>
      </c>
      <c r="N81" s="114">
        <v>1002630.5</v>
      </c>
      <c r="O81" s="114">
        <v>652501.24</v>
      </c>
      <c r="P81" s="114">
        <v>-350129.26</v>
      </c>
      <c r="Q81" s="111">
        <v>-34.921066135530488</v>
      </c>
      <c r="R81" s="110" t="s">
        <v>2896</v>
      </c>
    </row>
    <row r="82" spans="1:18" ht="26.25" hidden="1" customHeight="1">
      <c r="A82" s="109">
        <v>43890</v>
      </c>
      <c r="B82" s="110" t="s">
        <v>16</v>
      </c>
      <c r="C82" s="110" t="s">
        <v>2019</v>
      </c>
      <c r="D82" s="110" t="s">
        <v>465</v>
      </c>
      <c r="E82" s="110" t="s">
        <v>1613</v>
      </c>
      <c r="F82" s="110" t="s">
        <v>2920</v>
      </c>
      <c r="G82" s="110" t="s">
        <v>2839</v>
      </c>
      <c r="H82" s="110" t="s">
        <v>2919</v>
      </c>
      <c r="I82" s="110" t="s">
        <v>2903</v>
      </c>
      <c r="J82" s="119" t="s">
        <v>2833</v>
      </c>
      <c r="K82" s="110" t="s">
        <v>2834</v>
      </c>
      <c r="L82" s="114">
        <v>4410354.3099999996</v>
      </c>
      <c r="M82" s="114">
        <v>5964566.9699999997</v>
      </c>
      <c r="N82" s="114">
        <v>2485236.2374999998</v>
      </c>
      <c r="O82" s="114">
        <v>2155721.5499999998</v>
      </c>
      <c r="P82" s="114">
        <v>-329514.6875</v>
      </c>
      <c r="Q82" s="111">
        <v>-13.258887928958906</v>
      </c>
      <c r="R82" s="110" t="s">
        <v>2896</v>
      </c>
    </row>
    <row r="83" spans="1:18" ht="26.25" hidden="1" customHeight="1">
      <c r="A83" s="109">
        <v>43890</v>
      </c>
      <c r="B83" s="110" t="s">
        <v>16</v>
      </c>
      <c r="C83" s="110" t="s">
        <v>2019</v>
      </c>
      <c r="D83" s="110" t="s">
        <v>465</v>
      </c>
      <c r="E83" s="110" t="s">
        <v>1613</v>
      </c>
      <c r="F83" s="110" t="s">
        <v>2920</v>
      </c>
      <c r="G83" s="110" t="s">
        <v>2839</v>
      </c>
      <c r="H83" s="110" t="s">
        <v>2919</v>
      </c>
      <c r="I83" s="110" t="s">
        <v>2903</v>
      </c>
      <c r="J83" s="119" t="s">
        <v>2835</v>
      </c>
      <c r="K83" s="110" t="s">
        <v>2836</v>
      </c>
      <c r="L83" s="114">
        <v>94924.18</v>
      </c>
      <c r="M83" s="114">
        <v>91326.38</v>
      </c>
      <c r="N83" s="114">
        <v>38052.658333333333</v>
      </c>
      <c r="O83" s="114">
        <v>21426.78</v>
      </c>
      <c r="P83" s="114">
        <v>-16625.878333333334</v>
      </c>
      <c r="Q83" s="111">
        <v>-43.691765730777895</v>
      </c>
      <c r="R83" s="110" t="s">
        <v>2896</v>
      </c>
    </row>
    <row r="84" spans="1:18" ht="26.25" hidden="1" customHeight="1">
      <c r="A84" s="109">
        <v>43890</v>
      </c>
      <c r="B84" s="110" t="s">
        <v>16</v>
      </c>
      <c r="C84" s="110" t="s">
        <v>2019</v>
      </c>
      <c r="D84" s="110" t="s">
        <v>465</v>
      </c>
      <c r="E84" s="110" t="s">
        <v>1613</v>
      </c>
      <c r="F84" s="110" t="s">
        <v>2920</v>
      </c>
      <c r="G84" s="110" t="s">
        <v>2839</v>
      </c>
      <c r="H84" s="110" t="s">
        <v>2919</v>
      </c>
      <c r="I84" s="110" t="s">
        <v>2903</v>
      </c>
      <c r="J84" s="119" t="s">
        <v>2837</v>
      </c>
      <c r="K84" s="110" t="s">
        <v>2838</v>
      </c>
      <c r="L84" s="114">
        <v>5739379.7400000002</v>
      </c>
      <c r="M84" s="114">
        <v>6002387.9000000004</v>
      </c>
      <c r="N84" s="114">
        <v>2500994.958333333</v>
      </c>
      <c r="O84" s="114">
        <v>2361465.75</v>
      </c>
      <c r="P84" s="114">
        <v>-139529.20833333334</v>
      </c>
      <c r="Q84" s="111">
        <v>-5.5789480050098064</v>
      </c>
      <c r="R84" s="110" t="s">
        <v>2896</v>
      </c>
    </row>
    <row r="85" spans="1:18" ht="26.25" hidden="1" customHeight="1">
      <c r="A85" s="109">
        <v>43890</v>
      </c>
      <c r="B85" s="110" t="s">
        <v>16</v>
      </c>
      <c r="C85" s="110" t="s">
        <v>2019</v>
      </c>
      <c r="D85" s="110" t="s">
        <v>465</v>
      </c>
      <c r="E85" s="110" t="s">
        <v>1613</v>
      </c>
      <c r="F85" s="110" t="s">
        <v>2921</v>
      </c>
      <c r="G85" s="110" t="s">
        <v>2897</v>
      </c>
      <c r="H85" s="110" t="s">
        <v>2920</v>
      </c>
      <c r="I85" s="110" t="s">
        <v>1944</v>
      </c>
      <c r="J85" s="120" t="s">
        <v>2852</v>
      </c>
      <c r="K85" s="110" t="s">
        <v>2898</v>
      </c>
      <c r="L85" s="114">
        <v>15336948.689999999</v>
      </c>
      <c r="M85" s="114">
        <v>0</v>
      </c>
      <c r="N85" s="114">
        <v>0</v>
      </c>
      <c r="O85" s="114">
        <v>17118186.499999996</v>
      </c>
      <c r="P85" s="114">
        <v>17118186.5</v>
      </c>
      <c r="Q85" s="112"/>
      <c r="R85" s="110" t="s">
        <v>2896</v>
      </c>
    </row>
    <row r="86" spans="1:18" ht="26.25" hidden="1" customHeight="1">
      <c r="A86" s="109">
        <v>43890</v>
      </c>
      <c r="B86" s="110" t="s">
        <v>16</v>
      </c>
      <c r="C86" s="110" t="s">
        <v>2019</v>
      </c>
      <c r="D86" s="110" t="s">
        <v>465</v>
      </c>
      <c r="E86" s="110" t="s">
        <v>1613</v>
      </c>
      <c r="F86" s="110" t="s">
        <v>2922</v>
      </c>
      <c r="G86" s="110" t="s">
        <v>2899</v>
      </c>
      <c r="H86" s="110" t="s">
        <v>2923</v>
      </c>
      <c r="I86" s="110" t="s">
        <v>1944</v>
      </c>
      <c r="J86" s="120" t="s">
        <v>2853</v>
      </c>
      <c r="K86" s="110" t="s">
        <v>2900</v>
      </c>
      <c r="L86" s="114">
        <v>21494013.309999999</v>
      </c>
      <c r="M86" s="114">
        <v>0</v>
      </c>
      <c r="N86" s="114">
        <v>0</v>
      </c>
      <c r="O86" s="114">
        <v>28760581.639999993</v>
      </c>
      <c r="P86" s="114">
        <v>28760581.640000001</v>
      </c>
      <c r="Q86" s="112"/>
      <c r="R86" s="110" t="s">
        <v>2896</v>
      </c>
    </row>
    <row r="87" spans="1:18" ht="26.25" hidden="1" customHeight="1">
      <c r="A87" s="109">
        <v>43890</v>
      </c>
      <c r="B87" s="110" t="s">
        <v>16</v>
      </c>
      <c r="C87" s="110" t="s">
        <v>2019</v>
      </c>
      <c r="D87" s="110" t="s">
        <v>465</v>
      </c>
      <c r="E87" s="110" t="s">
        <v>1613</v>
      </c>
      <c r="F87" s="110" t="s">
        <v>2922</v>
      </c>
      <c r="G87" s="110" t="s">
        <v>2899</v>
      </c>
      <c r="H87" s="110" t="s">
        <v>2923</v>
      </c>
      <c r="I87" s="110" t="s">
        <v>1944</v>
      </c>
      <c r="J87" s="120" t="s">
        <v>2854</v>
      </c>
      <c r="K87" s="110" t="s">
        <v>2901</v>
      </c>
      <c r="L87" s="114">
        <v>-16652775.949999999</v>
      </c>
      <c r="M87" s="114">
        <v>0</v>
      </c>
      <c r="N87" s="114">
        <v>0</v>
      </c>
      <c r="O87" s="114">
        <v>-19500448.469999999</v>
      </c>
      <c r="P87" s="114">
        <v>-19500448.469999999</v>
      </c>
      <c r="Q87" s="112"/>
      <c r="R87" s="110" t="s">
        <v>2896</v>
      </c>
    </row>
    <row r="88" spans="1:18" ht="26.25" hidden="1" customHeight="1">
      <c r="A88" s="109">
        <v>43890</v>
      </c>
      <c r="B88" s="110" t="s">
        <v>16</v>
      </c>
      <c r="C88" s="110" t="s">
        <v>2019</v>
      </c>
      <c r="D88" s="110" t="s">
        <v>467</v>
      </c>
      <c r="E88" s="110" t="s">
        <v>468</v>
      </c>
      <c r="F88" s="110" t="s">
        <v>2919</v>
      </c>
      <c r="G88" s="110" t="s">
        <v>2811</v>
      </c>
      <c r="H88" s="110" t="s">
        <v>2919</v>
      </c>
      <c r="I88" s="110" t="s">
        <v>2903</v>
      </c>
      <c r="J88" s="120" t="s">
        <v>2790</v>
      </c>
      <c r="K88" s="110" t="s">
        <v>2791</v>
      </c>
      <c r="L88" s="114">
        <v>33093354.539999999</v>
      </c>
      <c r="M88" s="114">
        <v>30000000</v>
      </c>
      <c r="N88" s="114">
        <v>12500000</v>
      </c>
      <c r="O88" s="114">
        <v>11784449.869999992</v>
      </c>
      <c r="P88" s="114">
        <v>-715550.13</v>
      </c>
      <c r="Q88" s="111">
        <v>-5.7244010400000001</v>
      </c>
      <c r="R88" s="110" t="s">
        <v>2895</v>
      </c>
    </row>
    <row r="89" spans="1:18" ht="26.25" hidden="1" customHeight="1">
      <c r="A89" s="109">
        <v>43890</v>
      </c>
      <c r="B89" s="110" t="s">
        <v>16</v>
      </c>
      <c r="C89" s="110" t="s">
        <v>2019</v>
      </c>
      <c r="D89" s="110" t="s">
        <v>467</v>
      </c>
      <c r="E89" s="110" t="s">
        <v>468</v>
      </c>
      <c r="F89" s="110" t="s">
        <v>2919</v>
      </c>
      <c r="G89" s="110" t="s">
        <v>2811</v>
      </c>
      <c r="H89" s="110" t="s">
        <v>2919</v>
      </c>
      <c r="I89" s="110" t="s">
        <v>2903</v>
      </c>
      <c r="J89" s="120" t="s">
        <v>2792</v>
      </c>
      <c r="K89" s="110" t="s">
        <v>2793</v>
      </c>
      <c r="L89" s="114">
        <v>107820</v>
      </c>
      <c r="M89" s="114">
        <v>120000</v>
      </c>
      <c r="N89" s="114">
        <v>50000</v>
      </c>
      <c r="O89" s="114">
        <v>25350</v>
      </c>
      <c r="P89" s="114">
        <v>-24650</v>
      </c>
      <c r="Q89" s="111">
        <v>-49.3</v>
      </c>
      <c r="R89" s="110" t="s">
        <v>2895</v>
      </c>
    </row>
    <row r="90" spans="1:18" ht="26.25" hidden="1" customHeight="1">
      <c r="A90" s="109">
        <v>43890</v>
      </c>
      <c r="B90" s="110" t="s">
        <v>16</v>
      </c>
      <c r="C90" s="110" t="s">
        <v>2019</v>
      </c>
      <c r="D90" s="110" t="s">
        <v>467</v>
      </c>
      <c r="E90" s="110" t="s">
        <v>468</v>
      </c>
      <c r="F90" s="110" t="s">
        <v>2919</v>
      </c>
      <c r="G90" s="110" t="s">
        <v>2811</v>
      </c>
      <c r="H90" s="110" t="s">
        <v>2919</v>
      </c>
      <c r="I90" s="110" t="s">
        <v>2903</v>
      </c>
      <c r="J90" s="120" t="s">
        <v>2794</v>
      </c>
      <c r="K90" s="110" t="s">
        <v>2795</v>
      </c>
      <c r="L90" s="114">
        <v>28528.799999999999</v>
      </c>
      <c r="M90" s="114">
        <v>30000</v>
      </c>
      <c r="N90" s="114">
        <v>12500</v>
      </c>
      <c r="O90" s="114">
        <v>47047.5</v>
      </c>
      <c r="P90" s="114">
        <v>34547.5</v>
      </c>
      <c r="Q90" s="111">
        <v>276.38</v>
      </c>
      <c r="R90" s="110" t="s">
        <v>2896</v>
      </c>
    </row>
    <row r="91" spans="1:18" ht="26.25" hidden="1" customHeight="1">
      <c r="A91" s="109">
        <v>43890</v>
      </c>
      <c r="B91" s="110" t="s">
        <v>16</v>
      </c>
      <c r="C91" s="110" t="s">
        <v>2019</v>
      </c>
      <c r="D91" s="110" t="s">
        <v>467</v>
      </c>
      <c r="E91" s="110" t="s">
        <v>468</v>
      </c>
      <c r="F91" s="110" t="s">
        <v>2919</v>
      </c>
      <c r="G91" s="110" t="s">
        <v>2811</v>
      </c>
      <c r="H91" s="110" t="s">
        <v>2919</v>
      </c>
      <c r="I91" s="110" t="s">
        <v>2903</v>
      </c>
      <c r="J91" s="120" t="s">
        <v>2797</v>
      </c>
      <c r="K91" s="110" t="s">
        <v>2798</v>
      </c>
      <c r="L91" s="114">
        <v>4269640.21</v>
      </c>
      <c r="M91" s="114">
        <v>4500000</v>
      </c>
      <c r="N91" s="114">
        <v>1875000</v>
      </c>
      <c r="O91" s="114">
        <v>1554577.47</v>
      </c>
      <c r="P91" s="114">
        <v>-320422.53000000003</v>
      </c>
      <c r="Q91" s="111">
        <v>-17.089201599999999</v>
      </c>
      <c r="R91" s="110" t="s">
        <v>2895</v>
      </c>
    </row>
    <row r="92" spans="1:18" ht="26.25" hidden="1" customHeight="1">
      <c r="A92" s="109">
        <v>43890</v>
      </c>
      <c r="B92" s="110" t="s">
        <v>16</v>
      </c>
      <c r="C92" s="110" t="s">
        <v>2019</v>
      </c>
      <c r="D92" s="110" t="s">
        <v>467</v>
      </c>
      <c r="E92" s="110" t="s">
        <v>468</v>
      </c>
      <c r="F92" s="110" t="s">
        <v>2919</v>
      </c>
      <c r="G92" s="110" t="s">
        <v>2811</v>
      </c>
      <c r="H92" s="110" t="s">
        <v>2919</v>
      </c>
      <c r="I92" s="110" t="s">
        <v>2903</v>
      </c>
      <c r="J92" s="120" t="s">
        <v>2799</v>
      </c>
      <c r="K92" s="110" t="s">
        <v>2800</v>
      </c>
      <c r="L92" s="114">
        <v>950061.04</v>
      </c>
      <c r="M92" s="114">
        <v>1000000</v>
      </c>
      <c r="N92" s="114">
        <v>416666.66666666669</v>
      </c>
      <c r="O92" s="114">
        <v>487526.62</v>
      </c>
      <c r="P92" s="114">
        <v>70859.953333333338</v>
      </c>
      <c r="Q92" s="111">
        <v>17.0063888</v>
      </c>
      <c r="R92" s="110" t="s">
        <v>2896</v>
      </c>
    </row>
    <row r="93" spans="1:18" ht="26.25" hidden="1" customHeight="1">
      <c r="A93" s="109">
        <v>43890</v>
      </c>
      <c r="B93" s="110" t="s">
        <v>16</v>
      </c>
      <c r="C93" s="110" t="s">
        <v>2019</v>
      </c>
      <c r="D93" s="110" t="s">
        <v>467</v>
      </c>
      <c r="E93" s="110" t="s">
        <v>468</v>
      </c>
      <c r="F93" s="110" t="s">
        <v>2919</v>
      </c>
      <c r="G93" s="110" t="s">
        <v>2811</v>
      </c>
      <c r="H93" s="110" t="s">
        <v>2919</v>
      </c>
      <c r="I93" s="110" t="s">
        <v>2903</v>
      </c>
      <c r="J93" s="120" t="s">
        <v>2801</v>
      </c>
      <c r="K93" s="110" t="s">
        <v>2802</v>
      </c>
      <c r="L93" s="114">
        <v>7070.4</v>
      </c>
      <c r="M93" s="114">
        <v>10000</v>
      </c>
      <c r="N93" s="114">
        <v>4166.6666666666661</v>
      </c>
      <c r="O93" s="114">
        <v>0</v>
      </c>
      <c r="P93" s="114">
        <v>-4166.6666666666661</v>
      </c>
      <c r="Q93" s="111">
        <v>-100</v>
      </c>
      <c r="R93" s="110" t="s">
        <v>2895</v>
      </c>
    </row>
    <row r="94" spans="1:18" ht="26.25" hidden="1" customHeight="1">
      <c r="A94" s="109">
        <v>43890</v>
      </c>
      <c r="B94" s="110" t="s">
        <v>16</v>
      </c>
      <c r="C94" s="110" t="s">
        <v>2019</v>
      </c>
      <c r="D94" s="110" t="s">
        <v>467</v>
      </c>
      <c r="E94" s="110" t="s">
        <v>468</v>
      </c>
      <c r="F94" s="110" t="s">
        <v>2919</v>
      </c>
      <c r="G94" s="110" t="s">
        <v>2811</v>
      </c>
      <c r="H94" s="110" t="s">
        <v>2919</v>
      </c>
      <c r="I94" s="110" t="s">
        <v>2903</v>
      </c>
      <c r="J94" s="120" t="s">
        <v>2803</v>
      </c>
      <c r="K94" s="110" t="s">
        <v>2804</v>
      </c>
      <c r="L94" s="114">
        <v>2281863.63</v>
      </c>
      <c r="M94" s="114">
        <v>2500000</v>
      </c>
      <c r="N94" s="114">
        <v>1041666.6666666666</v>
      </c>
      <c r="O94" s="114">
        <v>952389.06</v>
      </c>
      <c r="P94" s="114">
        <v>-89277.606666666659</v>
      </c>
      <c r="Q94" s="111">
        <v>-8.5706502400000009</v>
      </c>
      <c r="R94" s="110" t="s">
        <v>2895</v>
      </c>
    </row>
    <row r="95" spans="1:18" ht="26.25" hidden="1" customHeight="1">
      <c r="A95" s="109">
        <v>43890</v>
      </c>
      <c r="B95" s="110" t="s">
        <v>16</v>
      </c>
      <c r="C95" s="110" t="s">
        <v>2019</v>
      </c>
      <c r="D95" s="110" t="s">
        <v>467</v>
      </c>
      <c r="E95" s="110" t="s">
        <v>468</v>
      </c>
      <c r="F95" s="110" t="s">
        <v>2919</v>
      </c>
      <c r="G95" s="110" t="s">
        <v>2811</v>
      </c>
      <c r="H95" s="110" t="s">
        <v>2919</v>
      </c>
      <c r="I95" s="110" t="s">
        <v>2903</v>
      </c>
      <c r="J95" s="120" t="s">
        <v>2805</v>
      </c>
      <c r="K95" s="110" t="s">
        <v>2806</v>
      </c>
      <c r="L95" s="114">
        <v>34194784.640000001</v>
      </c>
      <c r="M95" s="114">
        <v>36248000</v>
      </c>
      <c r="N95" s="114">
        <v>15103333.333333334</v>
      </c>
      <c r="O95" s="114">
        <v>14183078.33</v>
      </c>
      <c r="P95" s="114">
        <v>-920255.00333333341</v>
      </c>
      <c r="Q95" s="111">
        <v>-6.0930589494592811</v>
      </c>
      <c r="R95" s="110" t="s">
        <v>2895</v>
      </c>
    </row>
    <row r="96" spans="1:18" ht="26.25" hidden="1" customHeight="1">
      <c r="A96" s="109">
        <v>43890</v>
      </c>
      <c r="B96" s="110" t="s">
        <v>16</v>
      </c>
      <c r="C96" s="110" t="s">
        <v>2019</v>
      </c>
      <c r="D96" s="110" t="s">
        <v>467</v>
      </c>
      <c r="E96" s="110" t="s">
        <v>468</v>
      </c>
      <c r="F96" s="110" t="s">
        <v>2919</v>
      </c>
      <c r="G96" s="110" t="s">
        <v>2811</v>
      </c>
      <c r="H96" s="110" t="s">
        <v>2919</v>
      </c>
      <c r="I96" s="110" t="s">
        <v>2903</v>
      </c>
      <c r="J96" s="120" t="s">
        <v>2807</v>
      </c>
      <c r="K96" s="110" t="s">
        <v>2808</v>
      </c>
      <c r="L96" s="114">
        <v>4058630.96</v>
      </c>
      <c r="M96" s="114">
        <v>5000000</v>
      </c>
      <c r="N96" s="114">
        <v>2083333.3333333333</v>
      </c>
      <c r="O96" s="114">
        <v>1636828.08</v>
      </c>
      <c r="P96" s="114">
        <v>-446505.2533333333</v>
      </c>
      <c r="Q96" s="111">
        <v>-21.432252160000001</v>
      </c>
      <c r="R96" s="110" t="s">
        <v>2895</v>
      </c>
    </row>
    <row r="97" spans="1:18" ht="26.25" hidden="1" customHeight="1">
      <c r="A97" s="109">
        <v>43890</v>
      </c>
      <c r="B97" s="110" t="s">
        <v>16</v>
      </c>
      <c r="C97" s="110" t="s">
        <v>2019</v>
      </c>
      <c r="D97" s="110" t="s">
        <v>467</v>
      </c>
      <c r="E97" s="110" t="s">
        <v>468</v>
      </c>
      <c r="F97" s="110" t="s">
        <v>2919</v>
      </c>
      <c r="G97" s="110" t="s">
        <v>2811</v>
      </c>
      <c r="H97" s="110" t="s">
        <v>2919</v>
      </c>
      <c r="I97" s="110" t="s">
        <v>2903</v>
      </c>
      <c r="J97" s="120" t="s">
        <v>2809</v>
      </c>
      <c r="K97" s="110" t="s">
        <v>2810</v>
      </c>
      <c r="L97" s="114">
        <v>648860.56000000006</v>
      </c>
      <c r="M97" s="114">
        <v>869823.4</v>
      </c>
      <c r="N97" s="114">
        <v>362426.41666666669</v>
      </c>
      <c r="O97" s="114">
        <v>0</v>
      </c>
      <c r="P97" s="114">
        <v>-362426.41666666669</v>
      </c>
      <c r="Q97" s="111">
        <v>-100</v>
      </c>
      <c r="R97" s="110" t="s">
        <v>2895</v>
      </c>
    </row>
    <row r="98" spans="1:18" ht="26.25" hidden="1" customHeight="1">
      <c r="A98" s="109">
        <v>43890</v>
      </c>
      <c r="B98" s="110" t="s">
        <v>16</v>
      </c>
      <c r="C98" s="110" t="s">
        <v>2019</v>
      </c>
      <c r="D98" s="110" t="s">
        <v>467</v>
      </c>
      <c r="E98" s="110" t="s">
        <v>468</v>
      </c>
      <c r="F98" s="110" t="s">
        <v>2919</v>
      </c>
      <c r="G98" s="110" t="s">
        <v>2811</v>
      </c>
      <c r="H98" s="110" t="s">
        <v>2919</v>
      </c>
      <c r="I98" s="110" t="s">
        <v>2903</v>
      </c>
      <c r="J98" s="120" t="s">
        <v>2868</v>
      </c>
      <c r="K98" s="110" t="s">
        <v>2796</v>
      </c>
      <c r="L98" s="114">
        <v>597102.78</v>
      </c>
      <c r="M98" s="114">
        <v>650000</v>
      </c>
      <c r="N98" s="114">
        <v>270833.33333333337</v>
      </c>
      <c r="O98" s="114">
        <v>189813.90999999997</v>
      </c>
      <c r="P98" s="114">
        <v>-81019.42333333334</v>
      </c>
      <c r="Q98" s="111">
        <v>-29.914864000000001</v>
      </c>
      <c r="R98" s="110" t="s">
        <v>2895</v>
      </c>
    </row>
    <row r="99" spans="1:18" ht="26.25" hidden="1" customHeight="1">
      <c r="A99" s="109">
        <v>43890</v>
      </c>
      <c r="B99" s="110" t="s">
        <v>16</v>
      </c>
      <c r="C99" s="110" t="s">
        <v>2019</v>
      </c>
      <c r="D99" s="110" t="s">
        <v>467</v>
      </c>
      <c r="E99" s="110" t="s">
        <v>468</v>
      </c>
      <c r="F99" s="110" t="s">
        <v>2920</v>
      </c>
      <c r="G99" s="110" t="s">
        <v>2839</v>
      </c>
      <c r="H99" s="110" t="s">
        <v>2919</v>
      </c>
      <c r="I99" s="110" t="s">
        <v>2903</v>
      </c>
      <c r="J99" s="115" t="s">
        <v>2812</v>
      </c>
      <c r="K99" s="110" t="s">
        <v>2813</v>
      </c>
      <c r="L99" s="114">
        <v>6694174.6399999997</v>
      </c>
      <c r="M99" s="114">
        <v>6300000</v>
      </c>
      <c r="N99" s="114">
        <v>2625000</v>
      </c>
      <c r="O99" s="114">
        <v>1208675.1299999999</v>
      </c>
      <c r="P99" s="114">
        <v>-1416324.87</v>
      </c>
      <c r="Q99" s="111">
        <v>-53.955233142857146</v>
      </c>
      <c r="R99" s="110" t="s">
        <v>2896</v>
      </c>
    </row>
    <row r="100" spans="1:18" ht="26.25" hidden="1" customHeight="1">
      <c r="A100" s="109">
        <v>43890</v>
      </c>
      <c r="B100" s="110" t="s">
        <v>16</v>
      </c>
      <c r="C100" s="110" t="s">
        <v>2019</v>
      </c>
      <c r="D100" s="110" t="s">
        <v>467</v>
      </c>
      <c r="E100" s="110" t="s">
        <v>468</v>
      </c>
      <c r="F100" s="110" t="s">
        <v>2920</v>
      </c>
      <c r="G100" s="110" t="s">
        <v>2839</v>
      </c>
      <c r="H100" s="110" t="s">
        <v>2919</v>
      </c>
      <c r="I100" s="110" t="s">
        <v>2903</v>
      </c>
      <c r="J100" s="115" t="s">
        <v>2814</v>
      </c>
      <c r="K100" s="110" t="s">
        <v>2815</v>
      </c>
      <c r="L100" s="114">
        <v>1050632.8700000001</v>
      </c>
      <c r="M100" s="114">
        <v>1500000</v>
      </c>
      <c r="N100" s="114">
        <v>625000</v>
      </c>
      <c r="O100" s="114">
        <v>465648.48</v>
      </c>
      <c r="P100" s="114">
        <v>-159351.51999999999</v>
      </c>
      <c r="Q100" s="111">
        <v>-25.496243199999999</v>
      </c>
      <c r="R100" s="110" t="s">
        <v>2896</v>
      </c>
    </row>
    <row r="101" spans="1:18" ht="26.25" hidden="1" customHeight="1">
      <c r="A101" s="109">
        <v>43890</v>
      </c>
      <c r="B101" s="110" t="s">
        <v>16</v>
      </c>
      <c r="C101" s="110" t="s">
        <v>2019</v>
      </c>
      <c r="D101" s="110" t="s">
        <v>467</v>
      </c>
      <c r="E101" s="110" t="s">
        <v>468</v>
      </c>
      <c r="F101" s="110" t="s">
        <v>2920</v>
      </c>
      <c r="G101" s="110" t="s">
        <v>2839</v>
      </c>
      <c r="H101" s="110" t="s">
        <v>2919</v>
      </c>
      <c r="I101" s="110" t="s">
        <v>2903</v>
      </c>
      <c r="J101" s="115" t="s">
        <v>2816</v>
      </c>
      <c r="K101" s="110" t="s">
        <v>2817</v>
      </c>
      <c r="L101" s="114">
        <v>219812.4</v>
      </c>
      <c r="M101" s="114">
        <v>400000</v>
      </c>
      <c r="N101" s="114">
        <v>166666.66666666669</v>
      </c>
      <c r="O101" s="114">
        <v>319523.36</v>
      </c>
      <c r="P101" s="114">
        <v>152856.69333333333</v>
      </c>
      <c r="Q101" s="111">
        <v>91.714016000000001</v>
      </c>
      <c r="R101" s="110" t="s">
        <v>2895</v>
      </c>
    </row>
    <row r="102" spans="1:18" ht="26.25" hidden="1" customHeight="1">
      <c r="A102" s="109">
        <v>43890</v>
      </c>
      <c r="B102" s="110" t="s">
        <v>16</v>
      </c>
      <c r="C102" s="110" t="s">
        <v>2019</v>
      </c>
      <c r="D102" s="110" t="s">
        <v>467</v>
      </c>
      <c r="E102" s="110" t="s">
        <v>468</v>
      </c>
      <c r="F102" s="110" t="s">
        <v>2920</v>
      </c>
      <c r="G102" s="110" t="s">
        <v>2839</v>
      </c>
      <c r="H102" s="110" t="s">
        <v>2919</v>
      </c>
      <c r="I102" s="110" t="s">
        <v>2903</v>
      </c>
      <c r="J102" s="115" t="s">
        <v>2818</v>
      </c>
      <c r="K102" s="110" t="s">
        <v>2819</v>
      </c>
      <c r="L102" s="114">
        <v>3689611.2</v>
      </c>
      <c r="M102" s="114">
        <v>3220000</v>
      </c>
      <c r="N102" s="114">
        <v>1341666.6666666667</v>
      </c>
      <c r="O102" s="114">
        <v>1111233.75</v>
      </c>
      <c r="P102" s="114">
        <v>-230432.91666666666</v>
      </c>
      <c r="Q102" s="111">
        <v>-17.175124223602484</v>
      </c>
      <c r="R102" s="110" t="s">
        <v>2896</v>
      </c>
    </row>
    <row r="103" spans="1:18" ht="26.25" hidden="1" customHeight="1">
      <c r="A103" s="109">
        <v>43890</v>
      </c>
      <c r="B103" s="110" t="s">
        <v>16</v>
      </c>
      <c r="C103" s="110" t="s">
        <v>2019</v>
      </c>
      <c r="D103" s="110" t="s">
        <v>467</v>
      </c>
      <c r="E103" s="110" t="s">
        <v>468</v>
      </c>
      <c r="F103" s="110" t="s">
        <v>2920</v>
      </c>
      <c r="G103" s="110" t="s">
        <v>2839</v>
      </c>
      <c r="H103" s="110" t="s">
        <v>2919</v>
      </c>
      <c r="I103" s="110" t="s">
        <v>2903</v>
      </c>
      <c r="J103" s="115" t="s">
        <v>2820</v>
      </c>
      <c r="K103" s="110" t="s">
        <v>2821</v>
      </c>
      <c r="L103" s="114">
        <v>34196458.640000001</v>
      </c>
      <c r="M103" s="114">
        <v>36248000</v>
      </c>
      <c r="N103" s="114">
        <v>15103333.333333334</v>
      </c>
      <c r="O103" s="114">
        <v>14183078.33</v>
      </c>
      <c r="P103" s="114">
        <v>-920255.00333333341</v>
      </c>
      <c r="Q103" s="111">
        <v>-6.0930589494592811</v>
      </c>
      <c r="R103" s="110" t="s">
        <v>2896</v>
      </c>
    </row>
    <row r="104" spans="1:18" ht="26.25" hidden="1" customHeight="1">
      <c r="A104" s="109">
        <v>43890</v>
      </c>
      <c r="B104" s="110" t="s">
        <v>16</v>
      </c>
      <c r="C104" s="110" t="s">
        <v>2019</v>
      </c>
      <c r="D104" s="110" t="s">
        <v>467</v>
      </c>
      <c r="E104" s="110" t="s">
        <v>468</v>
      </c>
      <c r="F104" s="110" t="s">
        <v>2920</v>
      </c>
      <c r="G104" s="110" t="s">
        <v>2839</v>
      </c>
      <c r="H104" s="110" t="s">
        <v>2919</v>
      </c>
      <c r="I104" s="110" t="s">
        <v>2903</v>
      </c>
      <c r="J104" s="115" t="s">
        <v>2822</v>
      </c>
      <c r="K104" s="110" t="s">
        <v>2846</v>
      </c>
      <c r="L104" s="114">
        <v>3144032.4</v>
      </c>
      <c r="M104" s="114">
        <v>3300000</v>
      </c>
      <c r="N104" s="114">
        <v>1375000</v>
      </c>
      <c r="O104" s="114">
        <v>1370829</v>
      </c>
      <c r="P104" s="114">
        <v>-4171</v>
      </c>
      <c r="Q104" s="111">
        <v>-0.30334545454545458</v>
      </c>
      <c r="R104" s="110" t="s">
        <v>2896</v>
      </c>
    </row>
    <row r="105" spans="1:18" ht="26.25" hidden="1" customHeight="1">
      <c r="A105" s="109">
        <v>43890</v>
      </c>
      <c r="B105" s="110" t="s">
        <v>16</v>
      </c>
      <c r="C105" s="110" t="s">
        <v>2019</v>
      </c>
      <c r="D105" s="110" t="s">
        <v>467</v>
      </c>
      <c r="E105" s="110" t="s">
        <v>468</v>
      </c>
      <c r="F105" s="110" t="s">
        <v>2920</v>
      </c>
      <c r="G105" s="110" t="s">
        <v>2839</v>
      </c>
      <c r="H105" s="110" t="s">
        <v>2919</v>
      </c>
      <c r="I105" s="110" t="s">
        <v>2903</v>
      </c>
      <c r="J105" s="115" t="s">
        <v>2823</v>
      </c>
      <c r="K105" s="110" t="s">
        <v>2824</v>
      </c>
      <c r="L105" s="114">
        <v>7735101</v>
      </c>
      <c r="M105" s="114">
        <v>8000000</v>
      </c>
      <c r="N105" s="114">
        <v>3333333.3333333335</v>
      </c>
      <c r="O105" s="114">
        <v>2978140</v>
      </c>
      <c r="P105" s="114">
        <v>-355193.33333333337</v>
      </c>
      <c r="Q105" s="111">
        <v>-10.655799999999999</v>
      </c>
      <c r="R105" s="110" t="s">
        <v>2896</v>
      </c>
    </row>
    <row r="106" spans="1:18" ht="26.25" hidden="1" customHeight="1">
      <c r="A106" s="109">
        <v>43890</v>
      </c>
      <c r="B106" s="110" t="s">
        <v>16</v>
      </c>
      <c r="C106" s="110" t="s">
        <v>2019</v>
      </c>
      <c r="D106" s="110" t="s">
        <v>467</v>
      </c>
      <c r="E106" s="110" t="s">
        <v>468</v>
      </c>
      <c r="F106" s="110" t="s">
        <v>2920</v>
      </c>
      <c r="G106" s="110" t="s">
        <v>2839</v>
      </c>
      <c r="H106" s="110" t="s">
        <v>2919</v>
      </c>
      <c r="I106" s="110" t="s">
        <v>2903</v>
      </c>
      <c r="J106" s="115" t="s">
        <v>2825</v>
      </c>
      <c r="K106" s="110" t="s">
        <v>2826</v>
      </c>
      <c r="L106" s="114">
        <v>1442931.84</v>
      </c>
      <c r="M106" s="114">
        <v>1500000</v>
      </c>
      <c r="N106" s="114">
        <v>625000</v>
      </c>
      <c r="O106" s="114">
        <v>626132.5</v>
      </c>
      <c r="P106" s="114">
        <v>1132.5</v>
      </c>
      <c r="Q106" s="111">
        <v>0.1812</v>
      </c>
      <c r="R106" s="110" t="s">
        <v>2895</v>
      </c>
    </row>
    <row r="107" spans="1:18" ht="26.25" hidden="1" customHeight="1">
      <c r="A107" s="109">
        <v>43890</v>
      </c>
      <c r="B107" s="110" t="s">
        <v>16</v>
      </c>
      <c r="C107" s="110" t="s">
        <v>2019</v>
      </c>
      <c r="D107" s="110" t="s">
        <v>467</v>
      </c>
      <c r="E107" s="110" t="s">
        <v>468</v>
      </c>
      <c r="F107" s="110" t="s">
        <v>2920</v>
      </c>
      <c r="G107" s="110" t="s">
        <v>2839</v>
      </c>
      <c r="H107" s="110" t="s">
        <v>2919</v>
      </c>
      <c r="I107" s="110" t="s">
        <v>2903</v>
      </c>
      <c r="J107" s="115" t="s">
        <v>2827</v>
      </c>
      <c r="K107" s="110" t="s">
        <v>2828</v>
      </c>
      <c r="L107" s="114">
        <v>1940874.99</v>
      </c>
      <c r="M107" s="114">
        <v>3400000</v>
      </c>
      <c r="N107" s="114">
        <v>1416666.6666666667</v>
      </c>
      <c r="O107" s="114">
        <v>813386.28</v>
      </c>
      <c r="P107" s="114">
        <v>-603280.3866666666</v>
      </c>
      <c r="Q107" s="111">
        <v>-42.584497882352935</v>
      </c>
      <c r="R107" s="110" t="s">
        <v>2896</v>
      </c>
    </row>
    <row r="108" spans="1:18" ht="26.25" hidden="1" customHeight="1">
      <c r="A108" s="109">
        <v>43890</v>
      </c>
      <c r="B108" s="110" t="s">
        <v>16</v>
      </c>
      <c r="C108" s="110" t="s">
        <v>2019</v>
      </c>
      <c r="D108" s="110" t="s">
        <v>467</v>
      </c>
      <c r="E108" s="110" t="s">
        <v>468</v>
      </c>
      <c r="F108" s="110" t="s">
        <v>2920</v>
      </c>
      <c r="G108" s="110" t="s">
        <v>2839</v>
      </c>
      <c r="H108" s="110" t="s">
        <v>2919</v>
      </c>
      <c r="I108" s="110" t="s">
        <v>2903</v>
      </c>
      <c r="J108" s="115" t="s">
        <v>2829</v>
      </c>
      <c r="K108" s="110" t="s">
        <v>2830</v>
      </c>
      <c r="L108" s="114">
        <v>1714012.56</v>
      </c>
      <c r="M108" s="114">
        <v>1700000</v>
      </c>
      <c r="N108" s="114">
        <v>708333.33333333337</v>
      </c>
      <c r="O108" s="114">
        <v>579365.35</v>
      </c>
      <c r="P108" s="114">
        <v>-128967.98333333335</v>
      </c>
      <c r="Q108" s="111">
        <v>-18.207244705882353</v>
      </c>
      <c r="R108" s="110" t="s">
        <v>2896</v>
      </c>
    </row>
    <row r="109" spans="1:18" ht="26.25" hidden="1" customHeight="1">
      <c r="A109" s="109">
        <v>43890</v>
      </c>
      <c r="B109" s="110" t="s">
        <v>16</v>
      </c>
      <c r="C109" s="110" t="s">
        <v>2019</v>
      </c>
      <c r="D109" s="110" t="s">
        <v>467</v>
      </c>
      <c r="E109" s="110" t="s">
        <v>468</v>
      </c>
      <c r="F109" s="110" t="s">
        <v>2920</v>
      </c>
      <c r="G109" s="110" t="s">
        <v>2839</v>
      </c>
      <c r="H109" s="110" t="s">
        <v>2919</v>
      </c>
      <c r="I109" s="110" t="s">
        <v>2903</v>
      </c>
      <c r="J109" s="115" t="s">
        <v>2831</v>
      </c>
      <c r="K109" s="110" t="s">
        <v>2832</v>
      </c>
      <c r="L109" s="114">
        <v>709774.8</v>
      </c>
      <c r="M109" s="114">
        <v>1705495</v>
      </c>
      <c r="N109" s="114">
        <v>710622.91666666674</v>
      </c>
      <c r="O109" s="114">
        <v>496611.48</v>
      </c>
      <c r="P109" s="114">
        <v>-214011.43666666668</v>
      </c>
      <c r="Q109" s="111">
        <v>-30.116033644191273</v>
      </c>
      <c r="R109" s="110" t="s">
        <v>2896</v>
      </c>
    </row>
    <row r="110" spans="1:18" ht="26.25" hidden="1" customHeight="1">
      <c r="A110" s="109">
        <v>43890</v>
      </c>
      <c r="B110" s="110" t="s">
        <v>16</v>
      </c>
      <c r="C110" s="110" t="s">
        <v>2019</v>
      </c>
      <c r="D110" s="110" t="s">
        <v>467</v>
      </c>
      <c r="E110" s="110" t="s">
        <v>468</v>
      </c>
      <c r="F110" s="110" t="s">
        <v>2920</v>
      </c>
      <c r="G110" s="110" t="s">
        <v>2839</v>
      </c>
      <c r="H110" s="110" t="s">
        <v>2919</v>
      </c>
      <c r="I110" s="110" t="s">
        <v>2903</v>
      </c>
      <c r="J110" s="115" t="s">
        <v>2833</v>
      </c>
      <c r="K110" s="110" t="s">
        <v>2834</v>
      </c>
      <c r="L110" s="114">
        <v>2844225.9</v>
      </c>
      <c r="M110" s="114">
        <v>3000000</v>
      </c>
      <c r="N110" s="114">
        <v>1250000</v>
      </c>
      <c r="O110" s="114">
        <v>1272418.9200000004</v>
      </c>
      <c r="P110" s="114">
        <v>22418.92</v>
      </c>
      <c r="Q110" s="111">
        <v>1.7935136</v>
      </c>
      <c r="R110" s="110" t="s">
        <v>2895</v>
      </c>
    </row>
    <row r="111" spans="1:18" ht="26.25" hidden="1" customHeight="1">
      <c r="A111" s="109">
        <v>43890</v>
      </c>
      <c r="B111" s="110" t="s">
        <v>16</v>
      </c>
      <c r="C111" s="110" t="s">
        <v>2019</v>
      </c>
      <c r="D111" s="110" t="s">
        <v>467</v>
      </c>
      <c r="E111" s="110" t="s">
        <v>468</v>
      </c>
      <c r="F111" s="110" t="s">
        <v>2920</v>
      </c>
      <c r="G111" s="110" t="s">
        <v>2839</v>
      </c>
      <c r="H111" s="110" t="s">
        <v>2919</v>
      </c>
      <c r="I111" s="110" t="s">
        <v>2903</v>
      </c>
      <c r="J111" s="115" t="s">
        <v>2837</v>
      </c>
      <c r="K111" s="110" t="s">
        <v>2838</v>
      </c>
      <c r="L111" s="114">
        <v>9794869.2599999998</v>
      </c>
      <c r="M111" s="114">
        <v>10162000</v>
      </c>
      <c r="N111" s="114">
        <v>4234166.666666667</v>
      </c>
      <c r="O111" s="114">
        <v>2934680.46</v>
      </c>
      <c r="P111" s="114">
        <v>-1299486.2066666668</v>
      </c>
      <c r="Q111" s="111">
        <v>-30.690483133241489</v>
      </c>
      <c r="R111" s="110" t="s">
        <v>2896</v>
      </c>
    </row>
    <row r="112" spans="1:18" ht="26.25" hidden="1" customHeight="1">
      <c r="A112" s="109">
        <v>43890</v>
      </c>
      <c r="B112" s="110" t="s">
        <v>16</v>
      </c>
      <c r="C112" s="110" t="s">
        <v>2019</v>
      </c>
      <c r="D112" s="110" t="s">
        <v>467</v>
      </c>
      <c r="E112" s="110" t="s">
        <v>468</v>
      </c>
      <c r="F112" s="110" t="s">
        <v>2921</v>
      </c>
      <c r="G112" s="110" t="s">
        <v>2897</v>
      </c>
      <c r="H112" s="110" t="s">
        <v>2920</v>
      </c>
      <c r="I112" s="110" t="s">
        <v>1944</v>
      </c>
      <c r="J112" s="118" t="s">
        <v>2852</v>
      </c>
      <c r="K112" s="110" t="s">
        <v>2898</v>
      </c>
      <c r="L112" s="114">
        <v>3822400.56</v>
      </c>
      <c r="M112" s="114">
        <v>0</v>
      </c>
      <c r="N112" s="114">
        <v>0</v>
      </c>
      <c r="O112" s="114">
        <v>5652563.0700000003</v>
      </c>
      <c r="P112" s="114">
        <v>5652563.0700000003</v>
      </c>
      <c r="Q112" s="112"/>
      <c r="R112" s="110" t="s">
        <v>2896</v>
      </c>
    </row>
    <row r="113" spans="1:18" ht="26.25" hidden="1" customHeight="1">
      <c r="A113" s="109">
        <v>43890</v>
      </c>
      <c r="B113" s="110" t="s">
        <v>16</v>
      </c>
      <c r="C113" s="110" t="s">
        <v>2019</v>
      </c>
      <c r="D113" s="110" t="s">
        <v>467</v>
      </c>
      <c r="E113" s="110" t="s">
        <v>468</v>
      </c>
      <c r="F113" s="110" t="s">
        <v>2922</v>
      </c>
      <c r="G113" s="110" t="s">
        <v>2899</v>
      </c>
      <c r="H113" s="110" t="s">
        <v>2923</v>
      </c>
      <c r="I113" s="110" t="s">
        <v>1944</v>
      </c>
      <c r="J113" s="118" t="s">
        <v>2853</v>
      </c>
      <c r="K113" s="110" t="s">
        <v>2900</v>
      </c>
      <c r="L113" s="114">
        <v>16586988.359999999</v>
      </c>
      <c r="M113" s="114">
        <v>0</v>
      </c>
      <c r="N113" s="114">
        <v>0</v>
      </c>
      <c r="O113" s="114">
        <v>21532007.620000001</v>
      </c>
      <c r="P113" s="114">
        <v>21532007.620000001</v>
      </c>
      <c r="Q113" s="112"/>
      <c r="R113" s="110" t="s">
        <v>2896</v>
      </c>
    </row>
    <row r="114" spans="1:18" ht="26.25" hidden="1" customHeight="1">
      <c r="A114" s="109">
        <v>43890</v>
      </c>
      <c r="B114" s="110" t="s">
        <v>16</v>
      </c>
      <c r="C114" s="110" t="s">
        <v>2019</v>
      </c>
      <c r="D114" s="110" t="s">
        <v>467</v>
      </c>
      <c r="E114" s="110" t="s">
        <v>468</v>
      </c>
      <c r="F114" s="110" t="s">
        <v>2922</v>
      </c>
      <c r="G114" s="110" t="s">
        <v>2899</v>
      </c>
      <c r="H114" s="110" t="s">
        <v>2923</v>
      </c>
      <c r="I114" s="110" t="s">
        <v>1944</v>
      </c>
      <c r="J114" s="118" t="s">
        <v>2854</v>
      </c>
      <c r="K114" s="110" t="s">
        <v>2901</v>
      </c>
      <c r="L114" s="114">
        <v>-18190182.579999998</v>
      </c>
      <c r="M114" s="114">
        <v>0</v>
      </c>
      <c r="N114" s="114">
        <v>0</v>
      </c>
      <c r="O114" s="114">
        <v>-21275083.300000004</v>
      </c>
      <c r="P114" s="114">
        <v>-21275083.300000001</v>
      </c>
      <c r="Q114" s="112"/>
      <c r="R114" s="110" t="s">
        <v>2896</v>
      </c>
    </row>
    <row r="115" spans="1:18" ht="26.25" hidden="1" customHeight="1">
      <c r="A115" s="109">
        <v>43890</v>
      </c>
      <c r="B115" s="110" t="s">
        <v>16</v>
      </c>
      <c r="C115" s="110" t="s">
        <v>2019</v>
      </c>
      <c r="D115" s="110" t="s">
        <v>469</v>
      </c>
      <c r="E115" s="110" t="s">
        <v>470</v>
      </c>
      <c r="F115" s="110" t="s">
        <v>2919</v>
      </c>
      <c r="G115" s="110" t="s">
        <v>2811</v>
      </c>
      <c r="H115" s="110" t="s">
        <v>2919</v>
      </c>
      <c r="I115" s="110" t="s">
        <v>2903</v>
      </c>
      <c r="J115" s="118" t="s">
        <v>2790</v>
      </c>
      <c r="K115" s="110" t="s">
        <v>2791</v>
      </c>
      <c r="L115" s="114">
        <v>105201797.73</v>
      </c>
      <c r="M115" s="114">
        <v>82263496.670000002</v>
      </c>
      <c r="N115" s="114">
        <v>34276456.945833333</v>
      </c>
      <c r="O115" s="114">
        <v>49616811.859999992</v>
      </c>
      <c r="P115" s="114">
        <v>15340354.914166667</v>
      </c>
      <c r="Q115" s="111">
        <v>44.754785882358966</v>
      </c>
      <c r="R115" s="110" t="s">
        <v>2896</v>
      </c>
    </row>
    <row r="116" spans="1:18" ht="26.25" hidden="1" customHeight="1">
      <c r="A116" s="109">
        <v>43890</v>
      </c>
      <c r="B116" s="110" t="s">
        <v>16</v>
      </c>
      <c r="C116" s="110" t="s">
        <v>2019</v>
      </c>
      <c r="D116" s="110" t="s">
        <v>469</v>
      </c>
      <c r="E116" s="110" t="s">
        <v>470</v>
      </c>
      <c r="F116" s="110" t="s">
        <v>2919</v>
      </c>
      <c r="G116" s="110" t="s">
        <v>2811</v>
      </c>
      <c r="H116" s="110" t="s">
        <v>2919</v>
      </c>
      <c r="I116" s="110" t="s">
        <v>2903</v>
      </c>
      <c r="J116" s="118" t="s">
        <v>2792</v>
      </c>
      <c r="K116" s="110" t="s">
        <v>2793</v>
      </c>
      <c r="L116" s="114">
        <v>269040</v>
      </c>
      <c r="M116" s="114">
        <v>252247</v>
      </c>
      <c r="N116" s="114">
        <v>105102.91666666667</v>
      </c>
      <c r="O116" s="114">
        <v>77300</v>
      </c>
      <c r="P116" s="114">
        <v>-27802.916666666668</v>
      </c>
      <c r="Q116" s="111">
        <v>-26.453040075798718</v>
      </c>
      <c r="R116" s="110" t="s">
        <v>2895</v>
      </c>
    </row>
    <row r="117" spans="1:18" ht="26.25" hidden="1" customHeight="1">
      <c r="A117" s="109">
        <v>43890</v>
      </c>
      <c r="B117" s="110" t="s">
        <v>16</v>
      </c>
      <c r="C117" s="110" t="s">
        <v>2019</v>
      </c>
      <c r="D117" s="110" t="s">
        <v>469</v>
      </c>
      <c r="E117" s="110" t="s">
        <v>470</v>
      </c>
      <c r="F117" s="110" t="s">
        <v>2919</v>
      </c>
      <c r="G117" s="110" t="s">
        <v>2811</v>
      </c>
      <c r="H117" s="110" t="s">
        <v>2919</v>
      </c>
      <c r="I117" s="110" t="s">
        <v>2903</v>
      </c>
      <c r="J117" s="118" t="s">
        <v>2794</v>
      </c>
      <c r="K117" s="110" t="s">
        <v>2795</v>
      </c>
      <c r="L117" s="114">
        <v>333262.8</v>
      </c>
      <c r="M117" s="114">
        <v>326836</v>
      </c>
      <c r="N117" s="114">
        <v>136181.66666666669</v>
      </c>
      <c r="O117" s="114">
        <v>118344</v>
      </c>
      <c r="P117" s="114">
        <v>-17837.666666666668</v>
      </c>
      <c r="Q117" s="111">
        <v>-13.098434688957154</v>
      </c>
      <c r="R117" s="110" t="s">
        <v>2895</v>
      </c>
    </row>
    <row r="118" spans="1:18" ht="26.25" hidden="1" customHeight="1">
      <c r="A118" s="109">
        <v>43890</v>
      </c>
      <c r="B118" s="110" t="s">
        <v>16</v>
      </c>
      <c r="C118" s="110" t="s">
        <v>2019</v>
      </c>
      <c r="D118" s="110" t="s">
        <v>469</v>
      </c>
      <c r="E118" s="110" t="s">
        <v>470</v>
      </c>
      <c r="F118" s="110" t="s">
        <v>2919</v>
      </c>
      <c r="G118" s="110" t="s">
        <v>2811</v>
      </c>
      <c r="H118" s="110" t="s">
        <v>2919</v>
      </c>
      <c r="I118" s="110" t="s">
        <v>2903</v>
      </c>
      <c r="J118" s="118" t="s">
        <v>2797</v>
      </c>
      <c r="K118" s="110" t="s">
        <v>2798</v>
      </c>
      <c r="L118" s="114">
        <v>8152996.9800000004</v>
      </c>
      <c r="M118" s="114">
        <v>8297599.5499999998</v>
      </c>
      <c r="N118" s="114">
        <v>3457333.145833333</v>
      </c>
      <c r="O118" s="114">
        <v>3620421.35</v>
      </c>
      <c r="P118" s="114">
        <v>163088.20416666666</v>
      </c>
      <c r="Q118" s="111">
        <v>4.7171677500392262</v>
      </c>
      <c r="R118" s="110" t="s">
        <v>2896</v>
      </c>
    </row>
    <row r="119" spans="1:18" ht="26.25" hidden="1" customHeight="1">
      <c r="A119" s="109">
        <v>43890</v>
      </c>
      <c r="B119" s="110" t="s">
        <v>16</v>
      </c>
      <c r="C119" s="110" t="s">
        <v>2019</v>
      </c>
      <c r="D119" s="110" t="s">
        <v>469</v>
      </c>
      <c r="E119" s="110" t="s">
        <v>470</v>
      </c>
      <c r="F119" s="110" t="s">
        <v>2919</v>
      </c>
      <c r="G119" s="110" t="s">
        <v>2811</v>
      </c>
      <c r="H119" s="110" t="s">
        <v>2919</v>
      </c>
      <c r="I119" s="110" t="s">
        <v>2903</v>
      </c>
      <c r="J119" s="118" t="s">
        <v>2799</v>
      </c>
      <c r="K119" s="110" t="s">
        <v>2800</v>
      </c>
      <c r="L119" s="114">
        <v>4365234.8499999996</v>
      </c>
      <c r="M119" s="114">
        <v>4376683.93</v>
      </c>
      <c r="N119" s="114">
        <v>1823618.3041666667</v>
      </c>
      <c r="O119" s="114">
        <v>1988143.8900000001</v>
      </c>
      <c r="P119" s="114">
        <v>164525.58583333332</v>
      </c>
      <c r="Q119" s="111">
        <v>9.0219310399231869</v>
      </c>
      <c r="R119" s="110" t="s">
        <v>2896</v>
      </c>
    </row>
    <row r="120" spans="1:18" ht="26.25" hidden="1" customHeight="1">
      <c r="A120" s="109">
        <v>43890</v>
      </c>
      <c r="B120" s="110" t="s">
        <v>16</v>
      </c>
      <c r="C120" s="110" t="s">
        <v>2019</v>
      </c>
      <c r="D120" s="110" t="s">
        <v>469</v>
      </c>
      <c r="E120" s="110" t="s">
        <v>470</v>
      </c>
      <c r="F120" s="110" t="s">
        <v>2919</v>
      </c>
      <c r="G120" s="110" t="s">
        <v>2811</v>
      </c>
      <c r="H120" s="110" t="s">
        <v>2919</v>
      </c>
      <c r="I120" s="110" t="s">
        <v>2903</v>
      </c>
      <c r="J120" s="118" t="s">
        <v>2801</v>
      </c>
      <c r="K120" s="110" t="s">
        <v>2802</v>
      </c>
      <c r="L120" s="114">
        <v>923676</v>
      </c>
      <c r="M120" s="114">
        <v>941982</v>
      </c>
      <c r="N120" s="114">
        <v>392492.5</v>
      </c>
      <c r="O120" s="114">
        <v>1058291.75</v>
      </c>
      <c r="P120" s="114">
        <v>665799.25</v>
      </c>
      <c r="Q120" s="111">
        <v>169.63362357242494</v>
      </c>
      <c r="R120" s="110" t="s">
        <v>2896</v>
      </c>
    </row>
    <row r="121" spans="1:18" ht="26.25" hidden="1" customHeight="1">
      <c r="A121" s="109">
        <v>43890</v>
      </c>
      <c r="B121" s="110" t="s">
        <v>16</v>
      </c>
      <c r="C121" s="110" t="s">
        <v>2019</v>
      </c>
      <c r="D121" s="110" t="s">
        <v>469</v>
      </c>
      <c r="E121" s="110" t="s">
        <v>470</v>
      </c>
      <c r="F121" s="110" t="s">
        <v>2919</v>
      </c>
      <c r="G121" s="110" t="s">
        <v>2811</v>
      </c>
      <c r="H121" s="110" t="s">
        <v>2919</v>
      </c>
      <c r="I121" s="110" t="s">
        <v>2903</v>
      </c>
      <c r="J121" s="118" t="s">
        <v>2803</v>
      </c>
      <c r="K121" s="110" t="s">
        <v>2804</v>
      </c>
      <c r="L121" s="114">
        <v>18338299.879999999</v>
      </c>
      <c r="M121" s="114">
        <v>19057409.68</v>
      </c>
      <c r="N121" s="114">
        <v>7940587.3666666672</v>
      </c>
      <c r="O121" s="114">
        <v>8219758.75</v>
      </c>
      <c r="P121" s="114">
        <v>279171.38333333336</v>
      </c>
      <c r="Q121" s="111">
        <v>3.5157523044863255</v>
      </c>
      <c r="R121" s="110" t="s">
        <v>2896</v>
      </c>
    </row>
    <row r="122" spans="1:18" ht="26.25" hidden="1" customHeight="1">
      <c r="A122" s="109">
        <v>43890</v>
      </c>
      <c r="B122" s="110" t="s">
        <v>16</v>
      </c>
      <c r="C122" s="110" t="s">
        <v>2019</v>
      </c>
      <c r="D122" s="110" t="s">
        <v>469</v>
      </c>
      <c r="E122" s="110" t="s">
        <v>470</v>
      </c>
      <c r="F122" s="110" t="s">
        <v>2919</v>
      </c>
      <c r="G122" s="110" t="s">
        <v>2811</v>
      </c>
      <c r="H122" s="110" t="s">
        <v>2919</v>
      </c>
      <c r="I122" s="110" t="s">
        <v>2903</v>
      </c>
      <c r="J122" s="118" t="s">
        <v>2805</v>
      </c>
      <c r="K122" s="110" t="s">
        <v>2806</v>
      </c>
      <c r="L122" s="114">
        <v>65533668.380000003</v>
      </c>
      <c r="M122" s="114">
        <v>69236217.060000002</v>
      </c>
      <c r="N122" s="114">
        <v>28848423.774999999</v>
      </c>
      <c r="O122" s="114">
        <v>27916748.579999998</v>
      </c>
      <c r="P122" s="114">
        <v>-931675.19499999995</v>
      </c>
      <c r="Q122" s="111">
        <v>-3.2295532063259147</v>
      </c>
      <c r="R122" s="110" t="s">
        <v>2895</v>
      </c>
    </row>
    <row r="123" spans="1:18" ht="26.25" hidden="1" customHeight="1">
      <c r="A123" s="109">
        <v>43890</v>
      </c>
      <c r="B123" s="110" t="s">
        <v>16</v>
      </c>
      <c r="C123" s="110" t="s">
        <v>2019</v>
      </c>
      <c r="D123" s="110" t="s">
        <v>469</v>
      </c>
      <c r="E123" s="110" t="s">
        <v>470</v>
      </c>
      <c r="F123" s="110" t="s">
        <v>2919</v>
      </c>
      <c r="G123" s="110" t="s">
        <v>2811</v>
      </c>
      <c r="H123" s="110" t="s">
        <v>2919</v>
      </c>
      <c r="I123" s="110" t="s">
        <v>2903</v>
      </c>
      <c r="J123" s="118" t="s">
        <v>2807</v>
      </c>
      <c r="K123" s="110" t="s">
        <v>2808</v>
      </c>
      <c r="L123" s="114">
        <v>16771760.74</v>
      </c>
      <c r="M123" s="114">
        <v>16236669.939999999</v>
      </c>
      <c r="N123" s="114">
        <v>6765279.1416666666</v>
      </c>
      <c r="O123" s="114">
        <v>10583691.989999998</v>
      </c>
      <c r="P123" s="114">
        <v>3818412.8483333332</v>
      </c>
      <c r="Q123" s="111">
        <v>56.441319986578478</v>
      </c>
      <c r="R123" s="110" t="s">
        <v>2896</v>
      </c>
    </row>
    <row r="124" spans="1:18" ht="26.25" hidden="1" customHeight="1">
      <c r="A124" s="109">
        <v>43890</v>
      </c>
      <c r="B124" s="110" t="s">
        <v>16</v>
      </c>
      <c r="C124" s="110" t="s">
        <v>2019</v>
      </c>
      <c r="D124" s="110" t="s">
        <v>469</v>
      </c>
      <c r="E124" s="110" t="s">
        <v>470</v>
      </c>
      <c r="F124" s="110" t="s">
        <v>2919</v>
      </c>
      <c r="G124" s="110" t="s">
        <v>2811</v>
      </c>
      <c r="H124" s="110" t="s">
        <v>2919</v>
      </c>
      <c r="I124" s="110" t="s">
        <v>2903</v>
      </c>
      <c r="J124" s="118" t="s">
        <v>2873</v>
      </c>
      <c r="K124" s="110" t="s">
        <v>2874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2"/>
      <c r="R124" s="110" t="s">
        <v>2896</v>
      </c>
    </row>
    <row r="125" spans="1:18" ht="26.25" hidden="1" customHeight="1">
      <c r="A125" s="109">
        <v>43890</v>
      </c>
      <c r="B125" s="110" t="s">
        <v>16</v>
      </c>
      <c r="C125" s="110" t="s">
        <v>2019</v>
      </c>
      <c r="D125" s="110" t="s">
        <v>469</v>
      </c>
      <c r="E125" s="110" t="s">
        <v>470</v>
      </c>
      <c r="F125" s="110" t="s">
        <v>2919</v>
      </c>
      <c r="G125" s="110" t="s">
        <v>2811</v>
      </c>
      <c r="H125" s="110" t="s">
        <v>2919</v>
      </c>
      <c r="I125" s="110" t="s">
        <v>2903</v>
      </c>
      <c r="J125" s="118" t="s">
        <v>2809</v>
      </c>
      <c r="K125" s="110" t="s">
        <v>2810</v>
      </c>
      <c r="L125" s="114">
        <v>4803600</v>
      </c>
      <c r="M125" s="114">
        <v>8914132.7899999991</v>
      </c>
      <c r="N125" s="114">
        <v>3714221.9958333336</v>
      </c>
      <c r="O125" s="114">
        <v>0</v>
      </c>
      <c r="P125" s="114">
        <v>-3714221.9958333336</v>
      </c>
      <c r="Q125" s="111">
        <v>-100</v>
      </c>
      <c r="R125" s="110" t="s">
        <v>2895</v>
      </c>
    </row>
    <row r="126" spans="1:18" ht="26.25" hidden="1" customHeight="1">
      <c r="A126" s="109">
        <v>43890</v>
      </c>
      <c r="B126" s="110" t="s">
        <v>16</v>
      </c>
      <c r="C126" s="110" t="s">
        <v>2019</v>
      </c>
      <c r="D126" s="110" t="s">
        <v>469</v>
      </c>
      <c r="E126" s="110" t="s">
        <v>470</v>
      </c>
      <c r="F126" s="110" t="s">
        <v>2919</v>
      </c>
      <c r="G126" s="110" t="s">
        <v>2811</v>
      </c>
      <c r="H126" s="110" t="s">
        <v>2919</v>
      </c>
      <c r="I126" s="110" t="s">
        <v>2903</v>
      </c>
      <c r="J126" s="118" t="s">
        <v>2868</v>
      </c>
      <c r="K126" s="110" t="s">
        <v>2796</v>
      </c>
      <c r="L126" s="114">
        <v>759412.98</v>
      </c>
      <c r="M126" s="114">
        <v>770577.65</v>
      </c>
      <c r="N126" s="114">
        <v>321074.02083333337</v>
      </c>
      <c r="O126" s="114">
        <v>370173.75</v>
      </c>
      <c r="P126" s="114">
        <v>49099.729166666672</v>
      </c>
      <c r="Q126" s="111">
        <v>15.292339454693501</v>
      </c>
      <c r="R126" s="110" t="s">
        <v>2896</v>
      </c>
    </row>
    <row r="127" spans="1:18" ht="26.25" hidden="1" customHeight="1">
      <c r="A127" s="109">
        <v>43890</v>
      </c>
      <c r="B127" s="110" t="s">
        <v>16</v>
      </c>
      <c r="C127" s="110" t="s">
        <v>2019</v>
      </c>
      <c r="D127" s="110" t="s">
        <v>469</v>
      </c>
      <c r="E127" s="110" t="s">
        <v>470</v>
      </c>
      <c r="F127" s="110" t="s">
        <v>2920</v>
      </c>
      <c r="G127" s="110" t="s">
        <v>2839</v>
      </c>
      <c r="H127" s="110" t="s">
        <v>2919</v>
      </c>
      <c r="I127" s="110" t="s">
        <v>2903</v>
      </c>
      <c r="J127" s="116" t="s">
        <v>2812</v>
      </c>
      <c r="K127" s="110" t="s">
        <v>2813</v>
      </c>
      <c r="L127" s="114">
        <v>23254981.260000002</v>
      </c>
      <c r="M127" s="114">
        <v>22614529.190000001</v>
      </c>
      <c r="N127" s="114">
        <v>9422720.4958333336</v>
      </c>
      <c r="O127" s="114">
        <v>11850259.710000001</v>
      </c>
      <c r="P127" s="114">
        <v>2427539.2141666664</v>
      </c>
      <c r="Q127" s="111">
        <v>25.762615109300004</v>
      </c>
      <c r="R127" s="110" t="s">
        <v>2895</v>
      </c>
    </row>
    <row r="128" spans="1:18" ht="26.25" hidden="1" customHeight="1">
      <c r="A128" s="109">
        <v>43890</v>
      </c>
      <c r="B128" s="110" t="s">
        <v>16</v>
      </c>
      <c r="C128" s="110" t="s">
        <v>2019</v>
      </c>
      <c r="D128" s="110" t="s">
        <v>469</v>
      </c>
      <c r="E128" s="110" t="s">
        <v>470</v>
      </c>
      <c r="F128" s="110" t="s">
        <v>2920</v>
      </c>
      <c r="G128" s="110" t="s">
        <v>2839</v>
      </c>
      <c r="H128" s="110" t="s">
        <v>2919</v>
      </c>
      <c r="I128" s="110" t="s">
        <v>2903</v>
      </c>
      <c r="J128" s="116" t="s">
        <v>2814</v>
      </c>
      <c r="K128" s="110" t="s">
        <v>2815</v>
      </c>
      <c r="L128" s="114">
        <v>5528038.2800000003</v>
      </c>
      <c r="M128" s="114">
        <v>5889609.8799999999</v>
      </c>
      <c r="N128" s="114">
        <v>2454004.1166666662</v>
      </c>
      <c r="O128" s="114">
        <v>1871818.58</v>
      </c>
      <c r="P128" s="114">
        <v>-582185.53666666674</v>
      </c>
      <c r="Q128" s="111">
        <v>-23.723902201821218</v>
      </c>
      <c r="R128" s="110" t="s">
        <v>2896</v>
      </c>
    </row>
    <row r="129" spans="1:18" ht="26.25" hidden="1" customHeight="1">
      <c r="A129" s="109">
        <v>43890</v>
      </c>
      <c r="B129" s="110" t="s">
        <v>16</v>
      </c>
      <c r="C129" s="110" t="s">
        <v>2019</v>
      </c>
      <c r="D129" s="110" t="s">
        <v>469</v>
      </c>
      <c r="E129" s="110" t="s">
        <v>470</v>
      </c>
      <c r="F129" s="110" t="s">
        <v>2920</v>
      </c>
      <c r="G129" s="110" t="s">
        <v>2839</v>
      </c>
      <c r="H129" s="110" t="s">
        <v>2919</v>
      </c>
      <c r="I129" s="110" t="s">
        <v>2903</v>
      </c>
      <c r="J129" s="116" t="s">
        <v>2816</v>
      </c>
      <c r="K129" s="110" t="s">
        <v>2817</v>
      </c>
      <c r="L129" s="114">
        <v>972837.64</v>
      </c>
      <c r="M129" s="114">
        <v>893721.68</v>
      </c>
      <c r="N129" s="114">
        <v>372384.03333333338</v>
      </c>
      <c r="O129" s="114">
        <v>284048.7</v>
      </c>
      <c r="P129" s="114">
        <v>-88335.333333333343</v>
      </c>
      <c r="Q129" s="111">
        <v>-23.721568441754709</v>
      </c>
      <c r="R129" s="110" t="s">
        <v>2896</v>
      </c>
    </row>
    <row r="130" spans="1:18" ht="26.25" hidden="1" customHeight="1">
      <c r="A130" s="109">
        <v>43890</v>
      </c>
      <c r="B130" s="110" t="s">
        <v>16</v>
      </c>
      <c r="C130" s="110" t="s">
        <v>2019</v>
      </c>
      <c r="D130" s="110" t="s">
        <v>469</v>
      </c>
      <c r="E130" s="110" t="s">
        <v>470</v>
      </c>
      <c r="F130" s="110" t="s">
        <v>2920</v>
      </c>
      <c r="G130" s="110" t="s">
        <v>2839</v>
      </c>
      <c r="H130" s="110" t="s">
        <v>2919</v>
      </c>
      <c r="I130" s="110" t="s">
        <v>2903</v>
      </c>
      <c r="J130" s="116" t="s">
        <v>2818</v>
      </c>
      <c r="K130" s="110" t="s">
        <v>2819</v>
      </c>
      <c r="L130" s="114">
        <v>5334538.8</v>
      </c>
      <c r="M130" s="114">
        <v>5654103.5</v>
      </c>
      <c r="N130" s="114">
        <v>2355876.458333333</v>
      </c>
      <c r="O130" s="114">
        <v>3097411.68</v>
      </c>
      <c r="P130" s="114">
        <v>741535.22166666668</v>
      </c>
      <c r="Q130" s="111">
        <v>31.475980798724326</v>
      </c>
      <c r="R130" s="110" t="s">
        <v>2895</v>
      </c>
    </row>
    <row r="131" spans="1:18" ht="26.25" hidden="1" customHeight="1">
      <c r="A131" s="109">
        <v>43890</v>
      </c>
      <c r="B131" s="110" t="s">
        <v>16</v>
      </c>
      <c r="C131" s="110" t="s">
        <v>2019</v>
      </c>
      <c r="D131" s="110" t="s">
        <v>469</v>
      </c>
      <c r="E131" s="110" t="s">
        <v>470</v>
      </c>
      <c r="F131" s="110" t="s">
        <v>2920</v>
      </c>
      <c r="G131" s="110" t="s">
        <v>2839</v>
      </c>
      <c r="H131" s="110" t="s">
        <v>2919</v>
      </c>
      <c r="I131" s="110" t="s">
        <v>2903</v>
      </c>
      <c r="J131" s="116" t="s">
        <v>2820</v>
      </c>
      <c r="K131" s="110" t="s">
        <v>2821</v>
      </c>
      <c r="L131" s="114">
        <v>65580562.609999999</v>
      </c>
      <c r="M131" s="114">
        <v>69236217.060000002</v>
      </c>
      <c r="N131" s="114">
        <v>28848423.774999999</v>
      </c>
      <c r="O131" s="114">
        <v>27927183.829999998</v>
      </c>
      <c r="P131" s="114">
        <v>-921239.94499999995</v>
      </c>
      <c r="Q131" s="111">
        <v>-3.1933805194526612</v>
      </c>
      <c r="R131" s="110" t="s">
        <v>2896</v>
      </c>
    </row>
    <row r="132" spans="1:18" ht="26.25" hidden="1" customHeight="1">
      <c r="A132" s="109">
        <v>43890</v>
      </c>
      <c r="B132" s="110" t="s">
        <v>16</v>
      </c>
      <c r="C132" s="110" t="s">
        <v>2019</v>
      </c>
      <c r="D132" s="110" t="s">
        <v>469</v>
      </c>
      <c r="E132" s="110" t="s">
        <v>470</v>
      </c>
      <c r="F132" s="110" t="s">
        <v>2920</v>
      </c>
      <c r="G132" s="110" t="s">
        <v>2839</v>
      </c>
      <c r="H132" s="110" t="s">
        <v>2919</v>
      </c>
      <c r="I132" s="110" t="s">
        <v>2903</v>
      </c>
      <c r="J132" s="116" t="s">
        <v>2822</v>
      </c>
      <c r="K132" s="110" t="s">
        <v>2846</v>
      </c>
      <c r="L132" s="114">
        <v>12406715.109999999</v>
      </c>
      <c r="M132" s="114">
        <v>12907505.050000001</v>
      </c>
      <c r="N132" s="114">
        <v>5378127.104166667</v>
      </c>
      <c r="O132" s="114">
        <v>5265930.8199999994</v>
      </c>
      <c r="P132" s="114">
        <v>-112196.28416666666</v>
      </c>
      <c r="Q132" s="111">
        <v>-2.0861590288512031</v>
      </c>
      <c r="R132" s="110" t="s">
        <v>2896</v>
      </c>
    </row>
    <row r="133" spans="1:18" ht="26.25" hidden="1" customHeight="1">
      <c r="A133" s="109">
        <v>43890</v>
      </c>
      <c r="B133" s="110" t="s">
        <v>16</v>
      </c>
      <c r="C133" s="110" t="s">
        <v>2019</v>
      </c>
      <c r="D133" s="110" t="s">
        <v>469</v>
      </c>
      <c r="E133" s="110" t="s">
        <v>470</v>
      </c>
      <c r="F133" s="110" t="s">
        <v>2920</v>
      </c>
      <c r="G133" s="110" t="s">
        <v>2839</v>
      </c>
      <c r="H133" s="110" t="s">
        <v>2919</v>
      </c>
      <c r="I133" s="110" t="s">
        <v>2903</v>
      </c>
      <c r="J133" s="116" t="s">
        <v>2823</v>
      </c>
      <c r="K133" s="110" t="s">
        <v>2824</v>
      </c>
      <c r="L133" s="114">
        <v>27797935.199999999</v>
      </c>
      <c r="M133" s="114">
        <v>27016847.800000001</v>
      </c>
      <c r="N133" s="114">
        <v>11257019.916666668</v>
      </c>
      <c r="O133" s="114">
        <v>13973750.309999999</v>
      </c>
      <c r="P133" s="114">
        <v>2716730.3933333331</v>
      </c>
      <c r="Q133" s="111">
        <v>24.133655385214851</v>
      </c>
      <c r="R133" s="110" t="s">
        <v>2895</v>
      </c>
    </row>
    <row r="134" spans="1:18" ht="26.25" hidden="1" customHeight="1">
      <c r="A134" s="109">
        <v>43890</v>
      </c>
      <c r="B134" s="110" t="s">
        <v>16</v>
      </c>
      <c r="C134" s="110" t="s">
        <v>2019</v>
      </c>
      <c r="D134" s="110" t="s">
        <v>469</v>
      </c>
      <c r="E134" s="110" t="s">
        <v>470</v>
      </c>
      <c r="F134" s="110" t="s">
        <v>2920</v>
      </c>
      <c r="G134" s="110" t="s">
        <v>2839</v>
      </c>
      <c r="H134" s="110" t="s">
        <v>2919</v>
      </c>
      <c r="I134" s="110" t="s">
        <v>2903</v>
      </c>
      <c r="J134" s="116" t="s">
        <v>2825</v>
      </c>
      <c r="K134" s="110" t="s">
        <v>2826</v>
      </c>
      <c r="L134" s="114">
        <v>4212024.8099999996</v>
      </c>
      <c r="M134" s="114">
        <v>4616749.8</v>
      </c>
      <c r="N134" s="114">
        <v>1923645.75</v>
      </c>
      <c r="O134" s="114">
        <v>1704489.5</v>
      </c>
      <c r="P134" s="114">
        <v>-219156.25</v>
      </c>
      <c r="Q134" s="111">
        <v>-11.392755136958039</v>
      </c>
      <c r="R134" s="110" t="s">
        <v>2896</v>
      </c>
    </row>
    <row r="135" spans="1:18" ht="26.25" hidden="1" customHeight="1">
      <c r="A135" s="109">
        <v>43890</v>
      </c>
      <c r="B135" s="110" t="s">
        <v>16</v>
      </c>
      <c r="C135" s="110" t="s">
        <v>2019</v>
      </c>
      <c r="D135" s="110" t="s">
        <v>469</v>
      </c>
      <c r="E135" s="110" t="s">
        <v>470</v>
      </c>
      <c r="F135" s="110" t="s">
        <v>2920</v>
      </c>
      <c r="G135" s="110" t="s">
        <v>2839</v>
      </c>
      <c r="H135" s="110" t="s">
        <v>2919</v>
      </c>
      <c r="I135" s="110" t="s">
        <v>2903</v>
      </c>
      <c r="J135" s="116" t="s">
        <v>2827</v>
      </c>
      <c r="K135" s="110" t="s">
        <v>2828</v>
      </c>
      <c r="L135" s="114">
        <v>6640021.0099999998</v>
      </c>
      <c r="M135" s="114">
        <v>7605320.7199999997</v>
      </c>
      <c r="N135" s="114">
        <v>3168883.6333333333</v>
      </c>
      <c r="O135" s="114">
        <v>3716081.8499999996</v>
      </c>
      <c r="P135" s="114">
        <v>547198.21666666667</v>
      </c>
      <c r="Q135" s="111">
        <v>17.267854550123428</v>
      </c>
      <c r="R135" s="110" t="s">
        <v>2895</v>
      </c>
    </row>
    <row r="136" spans="1:18" ht="26.25" hidden="1" customHeight="1">
      <c r="A136" s="109">
        <v>43890</v>
      </c>
      <c r="B136" s="110" t="s">
        <v>16</v>
      </c>
      <c r="C136" s="110" t="s">
        <v>2019</v>
      </c>
      <c r="D136" s="110" t="s">
        <v>469</v>
      </c>
      <c r="E136" s="110" t="s">
        <v>470</v>
      </c>
      <c r="F136" s="110" t="s">
        <v>2920</v>
      </c>
      <c r="G136" s="110" t="s">
        <v>2839</v>
      </c>
      <c r="H136" s="110" t="s">
        <v>2919</v>
      </c>
      <c r="I136" s="110" t="s">
        <v>2903</v>
      </c>
      <c r="J136" s="116" t="s">
        <v>2829</v>
      </c>
      <c r="K136" s="110" t="s">
        <v>2830</v>
      </c>
      <c r="L136" s="114">
        <v>6500528.1100000003</v>
      </c>
      <c r="M136" s="114">
        <v>6796017.0599999996</v>
      </c>
      <c r="N136" s="114">
        <v>2831673.7749999999</v>
      </c>
      <c r="O136" s="114">
        <v>2715220.71</v>
      </c>
      <c r="P136" s="114">
        <v>-116453.065</v>
      </c>
      <c r="Q136" s="111">
        <v>-4.112516986530343</v>
      </c>
      <c r="R136" s="110" t="s">
        <v>2896</v>
      </c>
    </row>
    <row r="137" spans="1:18" ht="26.25" hidden="1" customHeight="1">
      <c r="A137" s="109">
        <v>43890</v>
      </c>
      <c r="B137" s="110" t="s">
        <v>16</v>
      </c>
      <c r="C137" s="110" t="s">
        <v>2019</v>
      </c>
      <c r="D137" s="110" t="s">
        <v>469</v>
      </c>
      <c r="E137" s="110" t="s">
        <v>470</v>
      </c>
      <c r="F137" s="110" t="s">
        <v>2920</v>
      </c>
      <c r="G137" s="110" t="s">
        <v>2839</v>
      </c>
      <c r="H137" s="110" t="s">
        <v>2919</v>
      </c>
      <c r="I137" s="110" t="s">
        <v>2903</v>
      </c>
      <c r="J137" s="116" t="s">
        <v>2831</v>
      </c>
      <c r="K137" s="110" t="s">
        <v>2832</v>
      </c>
      <c r="L137" s="114">
        <v>5742201.0800000001</v>
      </c>
      <c r="M137" s="114">
        <v>5684498.4000000004</v>
      </c>
      <c r="N137" s="114">
        <v>2368541</v>
      </c>
      <c r="O137" s="114">
        <v>2964901.31</v>
      </c>
      <c r="P137" s="114">
        <v>596360.31000000006</v>
      </c>
      <c r="Q137" s="111">
        <v>25.178382388145277</v>
      </c>
      <c r="R137" s="110" t="s">
        <v>2895</v>
      </c>
    </row>
    <row r="138" spans="1:18" ht="26.25" hidden="1" customHeight="1">
      <c r="A138" s="109">
        <v>43890</v>
      </c>
      <c r="B138" s="110" t="s">
        <v>16</v>
      </c>
      <c r="C138" s="110" t="s">
        <v>2019</v>
      </c>
      <c r="D138" s="110" t="s">
        <v>469</v>
      </c>
      <c r="E138" s="110" t="s">
        <v>470</v>
      </c>
      <c r="F138" s="110" t="s">
        <v>2920</v>
      </c>
      <c r="G138" s="110" t="s">
        <v>2839</v>
      </c>
      <c r="H138" s="110" t="s">
        <v>2919</v>
      </c>
      <c r="I138" s="110" t="s">
        <v>2903</v>
      </c>
      <c r="J138" s="116" t="s">
        <v>2833</v>
      </c>
      <c r="K138" s="110" t="s">
        <v>2834</v>
      </c>
      <c r="L138" s="114">
        <v>19193678.09</v>
      </c>
      <c r="M138" s="114">
        <v>18566942.68</v>
      </c>
      <c r="N138" s="114">
        <v>7736226.1166666672</v>
      </c>
      <c r="O138" s="114">
        <v>3057289.72</v>
      </c>
      <c r="P138" s="114">
        <v>-4678936.3966666665</v>
      </c>
      <c r="Q138" s="111">
        <v>-60.48086400404614</v>
      </c>
      <c r="R138" s="110" t="s">
        <v>2896</v>
      </c>
    </row>
    <row r="139" spans="1:18" ht="26.25" hidden="1" customHeight="1">
      <c r="A139" s="109">
        <v>43890</v>
      </c>
      <c r="B139" s="110" t="s">
        <v>16</v>
      </c>
      <c r="C139" s="110" t="s">
        <v>2019</v>
      </c>
      <c r="D139" s="110" t="s">
        <v>469</v>
      </c>
      <c r="E139" s="110" t="s">
        <v>470</v>
      </c>
      <c r="F139" s="110" t="s">
        <v>2920</v>
      </c>
      <c r="G139" s="110" t="s">
        <v>2839</v>
      </c>
      <c r="H139" s="110" t="s">
        <v>2919</v>
      </c>
      <c r="I139" s="110" t="s">
        <v>2903</v>
      </c>
      <c r="J139" s="116" t="s">
        <v>2835</v>
      </c>
      <c r="K139" s="110" t="s">
        <v>2836</v>
      </c>
      <c r="L139" s="114">
        <v>1892267.76</v>
      </c>
      <c r="M139" s="114">
        <v>1775107.3</v>
      </c>
      <c r="N139" s="114">
        <v>739628.04166666674</v>
      </c>
      <c r="O139" s="114">
        <v>480856.76</v>
      </c>
      <c r="P139" s="114">
        <v>-258771.28166666668</v>
      </c>
      <c r="Q139" s="111">
        <v>-34.986678044758193</v>
      </c>
      <c r="R139" s="110" t="s">
        <v>2896</v>
      </c>
    </row>
    <row r="140" spans="1:18" ht="26.25" hidden="1" customHeight="1">
      <c r="A140" s="109">
        <v>43890</v>
      </c>
      <c r="B140" s="110" t="s">
        <v>16</v>
      </c>
      <c r="C140" s="110" t="s">
        <v>2019</v>
      </c>
      <c r="D140" s="110" t="s">
        <v>469</v>
      </c>
      <c r="E140" s="110" t="s">
        <v>470</v>
      </c>
      <c r="F140" s="110" t="s">
        <v>2920</v>
      </c>
      <c r="G140" s="110" t="s">
        <v>2839</v>
      </c>
      <c r="H140" s="110" t="s">
        <v>2919</v>
      </c>
      <c r="I140" s="110" t="s">
        <v>2903</v>
      </c>
      <c r="J140" s="116" t="s">
        <v>2837</v>
      </c>
      <c r="K140" s="110" t="s">
        <v>2838</v>
      </c>
      <c r="L140" s="114">
        <v>27171166.079999998</v>
      </c>
      <c r="M140" s="114">
        <v>27355289.059999999</v>
      </c>
      <c r="N140" s="114">
        <v>11398037.108333332</v>
      </c>
      <c r="O140" s="114">
        <v>8379086.8799999999</v>
      </c>
      <c r="P140" s="114">
        <v>-3018950.228333333</v>
      </c>
      <c r="Q140" s="111">
        <v>-26.486580098305858</v>
      </c>
      <c r="R140" s="110" t="s">
        <v>2896</v>
      </c>
    </row>
    <row r="141" spans="1:18" ht="26.25" hidden="1" customHeight="1">
      <c r="A141" s="109">
        <v>43890</v>
      </c>
      <c r="B141" s="110" t="s">
        <v>16</v>
      </c>
      <c r="C141" s="110" t="s">
        <v>2019</v>
      </c>
      <c r="D141" s="110" t="s">
        <v>469</v>
      </c>
      <c r="E141" s="110" t="s">
        <v>470</v>
      </c>
      <c r="F141" s="110" t="s">
        <v>2920</v>
      </c>
      <c r="G141" s="110" t="s">
        <v>2839</v>
      </c>
      <c r="H141" s="110" t="s">
        <v>2919</v>
      </c>
      <c r="I141" s="110" t="s">
        <v>2903</v>
      </c>
      <c r="J141" s="116" t="s">
        <v>2875</v>
      </c>
      <c r="K141" s="110" t="s">
        <v>2876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2"/>
      <c r="R141" s="110" t="s">
        <v>2895</v>
      </c>
    </row>
    <row r="142" spans="1:18" ht="26.25" hidden="1" customHeight="1">
      <c r="A142" s="109">
        <v>43890</v>
      </c>
      <c r="B142" s="110" t="s">
        <v>16</v>
      </c>
      <c r="C142" s="110" t="s">
        <v>2019</v>
      </c>
      <c r="D142" s="110" t="s">
        <v>469</v>
      </c>
      <c r="E142" s="110" t="s">
        <v>470</v>
      </c>
      <c r="F142" s="110" t="s">
        <v>2921</v>
      </c>
      <c r="G142" s="110" t="s">
        <v>2897</v>
      </c>
      <c r="H142" s="110" t="s">
        <v>2920</v>
      </c>
      <c r="I142" s="110" t="s">
        <v>1944</v>
      </c>
      <c r="J142" s="115" t="s">
        <v>2852</v>
      </c>
      <c r="K142" s="110" t="s">
        <v>2898</v>
      </c>
      <c r="L142" s="114">
        <v>18827654.399999999</v>
      </c>
      <c r="M142" s="114">
        <v>0</v>
      </c>
      <c r="N142" s="114">
        <v>0</v>
      </c>
      <c r="O142" s="114">
        <v>27595185.54999999</v>
      </c>
      <c r="P142" s="114">
        <v>27595185.550000001</v>
      </c>
      <c r="Q142" s="112"/>
      <c r="R142" s="110" t="s">
        <v>2896</v>
      </c>
    </row>
    <row r="143" spans="1:18" ht="26.25" hidden="1" customHeight="1">
      <c r="A143" s="109">
        <v>43890</v>
      </c>
      <c r="B143" s="110" t="s">
        <v>16</v>
      </c>
      <c r="C143" s="110" t="s">
        <v>2019</v>
      </c>
      <c r="D143" s="110" t="s">
        <v>469</v>
      </c>
      <c r="E143" s="110" t="s">
        <v>470</v>
      </c>
      <c r="F143" s="110" t="s">
        <v>2922</v>
      </c>
      <c r="G143" s="110" t="s">
        <v>2899</v>
      </c>
      <c r="H143" s="110" t="s">
        <v>2923</v>
      </c>
      <c r="I143" s="110" t="s">
        <v>1944</v>
      </c>
      <c r="J143" s="115" t="s">
        <v>2853</v>
      </c>
      <c r="K143" s="110" t="s">
        <v>2900</v>
      </c>
      <c r="L143" s="114">
        <v>31817499.120000001</v>
      </c>
      <c r="M143" s="114">
        <v>0</v>
      </c>
      <c r="N143" s="114">
        <v>0</v>
      </c>
      <c r="O143" s="114">
        <v>46403365.590000004</v>
      </c>
      <c r="P143" s="114">
        <v>46403365.590000004</v>
      </c>
      <c r="Q143" s="112"/>
      <c r="R143" s="110" t="s">
        <v>2896</v>
      </c>
    </row>
    <row r="144" spans="1:18" ht="26.25" hidden="1" customHeight="1">
      <c r="A144" s="109">
        <v>43890</v>
      </c>
      <c r="B144" s="110" t="s">
        <v>16</v>
      </c>
      <c r="C144" s="110" t="s">
        <v>2019</v>
      </c>
      <c r="D144" s="110" t="s">
        <v>469</v>
      </c>
      <c r="E144" s="110" t="s">
        <v>470</v>
      </c>
      <c r="F144" s="110" t="s">
        <v>2922</v>
      </c>
      <c r="G144" s="110" t="s">
        <v>2899</v>
      </c>
      <c r="H144" s="110" t="s">
        <v>2923</v>
      </c>
      <c r="I144" s="110" t="s">
        <v>1944</v>
      </c>
      <c r="J144" s="115" t="s">
        <v>2854</v>
      </c>
      <c r="K144" s="110" t="s">
        <v>2901</v>
      </c>
      <c r="L144" s="114">
        <v>-41263870.799999997</v>
      </c>
      <c r="M144" s="114">
        <v>0</v>
      </c>
      <c r="N144" s="114">
        <v>0</v>
      </c>
      <c r="O144" s="114">
        <v>-51167023.49000001</v>
      </c>
      <c r="P144" s="114">
        <v>-51167023.490000002</v>
      </c>
      <c r="Q144" s="112"/>
      <c r="R144" s="110" t="s">
        <v>2896</v>
      </c>
    </row>
    <row r="145" spans="1:18" ht="26.25" hidden="1" customHeight="1">
      <c r="A145" s="109">
        <v>43890</v>
      </c>
      <c r="B145" s="110" t="s">
        <v>16</v>
      </c>
      <c r="C145" s="110" t="s">
        <v>2019</v>
      </c>
      <c r="D145" s="110" t="s">
        <v>471</v>
      </c>
      <c r="E145" s="110" t="s">
        <v>472</v>
      </c>
      <c r="F145" s="110" t="s">
        <v>2919</v>
      </c>
      <c r="G145" s="110" t="s">
        <v>2811</v>
      </c>
      <c r="H145" s="110" t="s">
        <v>2919</v>
      </c>
      <c r="I145" s="110" t="s">
        <v>2903</v>
      </c>
      <c r="J145" s="115" t="s">
        <v>2790</v>
      </c>
      <c r="K145" s="110" t="s">
        <v>2791</v>
      </c>
      <c r="L145" s="114">
        <v>45471154.710000001</v>
      </c>
      <c r="M145" s="114">
        <v>32630000</v>
      </c>
      <c r="N145" s="114">
        <v>13595833.333333332</v>
      </c>
      <c r="O145" s="114">
        <v>24061050.629999999</v>
      </c>
      <c r="P145" s="114">
        <v>10465217.296666667</v>
      </c>
      <c r="Q145" s="111">
        <v>76.973709813055478</v>
      </c>
      <c r="R145" s="110" t="s">
        <v>2896</v>
      </c>
    </row>
    <row r="146" spans="1:18" ht="26.25" hidden="1" customHeight="1">
      <c r="A146" s="109">
        <v>43890</v>
      </c>
      <c r="B146" s="110" t="s">
        <v>16</v>
      </c>
      <c r="C146" s="110" t="s">
        <v>2019</v>
      </c>
      <c r="D146" s="110" t="s">
        <v>471</v>
      </c>
      <c r="E146" s="110" t="s">
        <v>472</v>
      </c>
      <c r="F146" s="110" t="s">
        <v>2919</v>
      </c>
      <c r="G146" s="110" t="s">
        <v>2811</v>
      </c>
      <c r="H146" s="110" t="s">
        <v>2919</v>
      </c>
      <c r="I146" s="110" t="s">
        <v>2903</v>
      </c>
      <c r="J146" s="115" t="s">
        <v>2792</v>
      </c>
      <c r="K146" s="110" t="s">
        <v>2793</v>
      </c>
      <c r="L146" s="114">
        <v>173760</v>
      </c>
      <c r="M146" s="114">
        <v>140000</v>
      </c>
      <c r="N146" s="114">
        <v>58333.333333333336</v>
      </c>
      <c r="O146" s="114">
        <v>12350</v>
      </c>
      <c r="P146" s="114">
        <v>-45983.333333333336</v>
      </c>
      <c r="Q146" s="111">
        <v>-78.828571428571422</v>
      </c>
      <c r="R146" s="110" t="s">
        <v>2895</v>
      </c>
    </row>
    <row r="147" spans="1:18" ht="26.25" hidden="1" customHeight="1">
      <c r="A147" s="109">
        <v>43890</v>
      </c>
      <c r="B147" s="110" t="s">
        <v>16</v>
      </c>
      <c r="C147" s="110" t="s">
        <v>2019</v>
      </c>
      <c r="D147" s="110" t="s">
        <v>471</v>
      </c>
      <c r="E147" s="110" t="s">
        <v>472</v>
      </c>
      <c r="F147" s="110" t="s">
        <v>2919</v>
      </c>
      <c r="G147" s="110" t="s">
        <v>2811</v>
      </c>
      <c r="H147" s="110" t="s">
        <v>2919</v>
      </c>
      <c r="I147" s="110" t="s">
        <v>2903</v>
      </c>
      <c r="J147" s="115" t="s">
        <v>2794</v>
      </c>
      <c r="K147" s="110" t="s">
        <v>2795</v>
      </c>
      <c r="L147" s="114">
        <v>149373.29999999999</v>
      </c>
      <c r="M147" s="114">
        <v>120000</v>
      </c>
      <c r="N147" s="114">
        <v>50000</v>
      </c>
      <c r="O147" s="114">
        <v>26977.75</v>
      </c>
      <c r="P147" s="114">
        <v>-23022.25</v>
      </c>
      <c r="Q147" s="111">
        <v>-46.044499999999999</v>
      </c>
      <c r="R147" s="110" t="s">
        <v>2895</v>
      </c>
    </row>
    <row r="148" spans="1:18" ht="26.25" hidden="1" customHeight="1">
      <c r="A148" s="109">
        <v>43890</v>
      </c>
      <c r="B148" s="110" t="s">
        <v>16</v>
      </c>
      <c r="C148" s="110" t="s">
        <v>2019</v>
      </c>
      <c r="D148" s="110" t="s">
        <v>471</v>
      </c>
      <c r="E148" s="110" t="s">
        <v>472</v>
      </c>
      <c r="F148" s="110" t="s">
        <v>2919</v>
      </c>
      <c r="G148" s="110" t="s">
        <v>2811</v>
      </c>
      <c r="H148" s="110" t="s">
        <v>2919</v>
      </c>
      <c r="I148" s="110" t="s">
        <v>2903</v>
      </c>
      <c r="J148" s="115" t="s">
        <v>2797</v>
      </c>
      <c r="K148" s="110" t="s">
        <v>2798</v>
      </c>
      <c r="L148" s="114">
        <v>7858006.4100000001</v>
      </c>
      <c r="M148" s="114">
        <v>7690000</v>
      </c>
      <c r="N148" s="114">
        <v>3204166.6666666665</v>
      </c>
      <c r="O148" s="114">
        <v>3426425.67</v>
      </c>
      <c r="P148" s="114">
        <v>222259.00333333336</v>
      </c>
      <c r="Q148" s="111">
        <v>6.9365618725617688</v>
      </c>
      <c r="R148" s="110" t="s">
        <v>2896</v>
      </c>
    </row>
    <row r="149" spans="1:18" ht="26.25" hidden="1" customHeight="1">
      <c r="A149" s="109">
        <v>43890</v>
      </c>
      <c r="B149" s="110" t="s">
        <v>16</v>
      </c>
      <c r="C149" s="110" t="s">
        <v>2019</v>
      </c>
      <c r="D149" s="110" t="s">
        <v>471</v>
      </c>
      <c r="E149" s="110" t="s">
        <v>472</v>
      </c>
      <c r="F149" s="110" t="s">
        <v>2919</v>
      </c>
      <c r="G149" s="110" t="s">
        <v>2811</v>
      </c>
      <c r="H149" s="110" t="s">
        <v>2919</v>
      </c>
      <c r="I149" s="110" t="s">
        <v>2903</v>
      </c>
      <c r="J149" s="115" t="s">
        <v>2799</v>
      </c>
      <c r="K149" s="110" t="s">
        <v>2800</v>
      </c>
      <c r="L149" s="114">
        <v>2250575.35</v>
      </c>
      <c r="M149" s="114">
        <v>2600000</v>
      </c>
      <c r="N149" s="114">
        <v>1083333.3333333333</v>
      </c>
      <c r="O149" s="114">
        <v>1340182.1600000001</v>
      </c>
      <c r="P149" s="114">
        <v>256848.82666666669</v>
      </c>
      <c r="Q149" s="111">
        <v>23.70912246153846</v>
      </c>
      <c r="R149" s="110" t="s">
        <v>2896</v>
      </c>
    </row>
    <row r="150" spans="1:18" ht="26.25" hidden="1" customHeight="1">
      <c r="A150" s="109">
        <v>43890</v>
      </c>
      <c r="B150" s="110" t="s">
        <v>16</v>
      </c>
      <c r="C150" s="110" t="s">
        <v>2019</v>
      </c>
      <c r="D150" s="110" t="s">
        <v>471</v>
      </c>
      <c r="E150" s="110" t="s">
        <v>472</v>
      </c>
      <c r="F150" s="110" t="s">
        <v>2919</v>
      </c>
      <c r="G150" s="110" t="s">
        <v>2811</v>
      </c>
      <c r="H150" s="110" t="s">
        <v>2919</v>
      </c>
      <c r="I150" s="110" t="s">
        <v>2903</v>
      </c>
      <c r="J150" s="115" t="s">
        <v>2801</v>
      </c>
      <c r="K150" s="110" t="s">
        <v>2802</v>
      </c>
      <c r="L150" s="114">
        <v>305889.48</v>
      </c>
      <c r="M150" s="114">
        <v>380000</v>
      </c>
      <c r="N150" s="114">
        <v>158333.33333333334</v>
      </c>
      <c r="O150" s="114">
        <v>249175.58000000002</v>
      </c>
      <c r="P150" s="114">
        <v>90842.246666666673</v>
      </c>
      <c r="Q150" s="111">
        <v>57.374050526315791</v>
      </c>
      <c r="R150" s="110" t="s">
        <v>2896</v>
      </c>
    </row>
    <row r="151" spans="1:18" ht="26.25" hidden="1" customHeight="1">
      <c r="A151" s="109">
        <v>43890</v>
      </c>
      <c r="B151" s="110" t="s">
        <v>16</v>
      </c>
      <c r="C151" s="110" t="s">
        <v>2019</v>
      </c>
      <c r="D151" s="110" t="s">
        <v>471</v>
      </c>
      <c r="E151" s="110" t="s">
        <v>472</v>
      </c>
      <c r="F151" s="110" t="s">
        <v>2919</v>
      </c>
      <c r="G151" s="110" t="s">
        <v>2811</v>
      </c>
      <c r="H151" s="110" t="s">
        <v>2919</v>
      </c>
      <c r="I151" s="110" t="s">
        <v>2903</v>
      </c>
      <c r="J151" s="115" t="s">
        <v>2803</v>
      </c>
      <c r="K151" s="110" t="s">
        <v>2804</v>
      </c>
      <c r="L151" s="114">
        <v>5903331.54</v>
      </c>
      <c r="M151" s="114">
        <v>5480000</v>
      </c>
      <c r="N151" s="114">
        <v>2283333.333333333</v>
      </c>
      <c r="O151" s="114">
        <v>2188733.7400000002</v>
      </c>
      <c r="P151" s="114">
        <v>-94599.593333333323</v>
      </c>
      <c r="Q151" s="111">
        <v>-4.143047883211679</v>
      </c>
      <c r="R151" s="110" t="s">
        <v>2895</v>
      </c>
    </row>
    <row r="152" spans="1:18" ht="26.25" hidden="1" customHeight="1">
      <c r="A152" s="109">
        <v>43890</v>
      </c>
      <c r="B152" s="110" t="s">
        <v>16</v>
      </c>
      <c r="C152" s="110" t="s">
        <v>2019</v>
      </c>
      <c r="D152" s="110" t="s">
        <v>471</v>
      </c>
      <c r="E152" s="110" t="s">
        <v>472</v>
      </c>
      <c r="F152" s="110" t="s">
        <v>2919</v>
      </c>
      <c r="G152" s="110" t="s">
        <v>2811</v>
      </c>
      <c r="H152" s="110" t="s">
        <v>2919</v>
      </c>
      <c r="I152" s="110" t="s">
        <v>2903</v>
      </c>
      <c r="J152" s="115" t="s">
        <v>2805</v>
      </c>
      <c r="K152" s="110" t="s">
        <v>2806</v>
      </c>
      <c r="L152" s="114">
        <v>25808703.48</v>
      </c>
      <c r="M152" s="114">
        <v>27995800</v>
      </c>
      <c r="N152" s="114">
        <v>11664916.666666666</v>
      </c>
      <c r="O152" s="114">
        <v>9349162.5</v>
      </c>
      <c r="P152" s="114">
        <v>-2315754.1666666665</v>
      </c>
      <c r="Q152" s="111">
        <v>-19.852299273462446</v>
      </c>
      <c r="R152" s="110" t="s">
        <v>2895</v>
      </c>
    </row>
    <row r="153" spans="1:18" ht="26.25" hidden="1" customHeight="1">
      <c r="A153" s="109">
        <v>43890</v>
      </c>
      <c r="B153" s="110" t="s">
        <v>16</v>
      </c>
      <c r="C153" s="110" t="s">
        <v>2019</v>
      </c>
      <c r="D153" s="110" t="s">
        <v>471</v>
      </c>
      <c r="E153" s="110" t="s">
        <v>472</v>
      </c>
      <c r="F153" s="110" t="s">
        <v>2919</v>
      </c>
      <c r="G153" s="110" t="s">
        <v>2811</v>
      </c>
      <c r="H153" s="110" t="s">
        <v>2919</v>
      </c>
      <c r="I153" s="110" t="s">
        <v>2903</v>
      </c>
      <c r="J153" s="115" t="s">
        <v>2807</v>
      </c>
      <c r="K153" s="110" t="s">
        <v>2808</v>
      </c>
      <c r="L153" s="114">
        <v>5081545.5199999996</v>
      </c>
      <c r="M153" s="114">
        <v>5742000</v>
      </c>
      <c r="N153" s="114">
        <v>2392500</v>
      </c>
      <c r="O153" s="114">
        <v>2388750.0999999996</v>
      </c>
      <c r="P153" s="114">
        <v>-3749.9</v>
      </c>
      <c r="Q153" s="111">
        <v>-0.15673563218390807</v>
      </c>
      <c r="R153" s="110" t="s">
        <v>2895</v>
      </c>
    </row>
    <row r="154" spans="1:18" ht="26.25" hidden="1" customHeight="1">
      <c r="A154" s="109">
        <v>43890</v>
      </c>
      <c r="B154" s="110" t="s">
        <v>16</v>
      </c>
      <c r="C154" s="110" t="s">
        <v>2019</v>
      </c>
      <c r="D154" s="110" t="s">
        <v>471</v>
      </c>
      <c r="E154" s="110" t="s">
        <v>472</v>
      </c>
      <c r="F154" s="110" t="s">
        <v>2919</v>
      </c>
      <c r="G154" s="110" t="s">
        <v>2811</v>
      </c>
      <c r="H154" s="110" t="s">
        <v>2919</v>
      </c>
      <c r="I154" s="110" t="s">
        <v>2903</v>
      </c>
      <c r="J154" s="115" t="s">
        <v>2809</v>
      </c>
      <c r="K154" s="110" t="s">
        <v>2810</v>
      </c>
      <c r="L154" s="114">
        <v>4317246</v>
      </c>
      <c r="M154" s="114">
        <v>13450500</v>
      </c>
      <c r="N154" s="114">
        <v>5604375</v>
      </c>
      <c r="O154" s="114">
        <v>0</v>
      </c>
      <c r="P154" s="114">
        <v>-5604375</v>
      </c>
      <c r="Q154" s="111">
        <v>-100</v>
      </c>
      <c r="R154" s="110" t="s">
        <v>2895</v>
      </c>
    </row>
    <row r="155" spans="1:18" ht="26.25" hidden="1" customHeight="1">
      <c r="A155" s="109">
        <v>43890</v>
      </c>
      <c r="B155" s="110" t="s">
        <v>16</v>
      </c>
      <c r="C155" s="110" t="s">
        <v>2019</v>
      </c>
      <c r="D155" s="110" t="s">
        <v>471</v>
      </c>
      <c r="E155" s="110" t="s">
        <v>472</v>
      </c>
      <c r="F155" s="110" t="s">
        <v>2919</v>
      </c>
      <c r="G155" s="110" t="s">
        <v>2811</v>
      </c>
      <c r="H155" s="110" t="s">
        <v>2919</v>
      </c>
      <c r="I155" s="110" t="s">
        <v>2903</v>
      </c>
      <c r="J155" s="115" t="s">
        <v>2868</v>
      </c>
      <c r="K155" s="110" t="s">
        <v>2796</v>
      </c>
      <c r="L155" s="114">
        <v>541240.5</v>
      </c>
      <c r="M155" s="114">
        <v>480000</v>
      </c>
      <c r="N155" s="114">
        <v>200000</v>
      </c>
      <c r="O155" s="114">
        <v>267150.7</v>
      </c>
      <c r="P155" s="114">
        <v>67150.7</v>
      </c>
      <c r="Q155" s="111">
        <v>33.57535</v>
      </c>
      <c r="R155" s="110" t="s">
        <v>2896</v>
      </c>
    </row>
    <row r="156" spans="1:18" ht="26.25" hidden="1" customHeight="1">
      <c r="A156" s="109">
        <v>43890</v>
      </c>
      <c r="B156" s="110" t="s">
        <v>16</v>
      </c>
      <c r="C156" s="110" t="s">
        <v>2019</v>
      </c>
      <c r="D156" s="110" t="s">
        <v>471</v>
      </c>
      <c r="E156" s="110" t="s">
        <v>472</v>
      </c>
      <c r="F156" s="110" t="s">
        <v>2920</v>
      </c>
      <c r="G156" s="110" t="s">
        <v>2839</v>
      </c>
      <c r="H156" s="110" t="s">
        <v>2919</v>
      </c>
      <c r="I156" s="110" t="s">
        <v>2903</v>
      </c>
      <c r="J156" s="120" t="s">
        <v>2812</v>
      </c>
      <c r="K156" s="110" t="s">
        <v>2813</v>
      </c>
      <c r="L156" s="114">
        <v>11159497.91</v>
      </c>
      <c r="M156" s="114">
        <v>11458505.17</v>
      </c>
      <c r="N156" s="114">
        <v>4774377.1541666668</v>
      </c>
      <c r="O156" s="114">
        <v>6467512.3799999999</v>
      </c>
      <c r="P156" s="114">
        <v>1693135.2258333333</v>
      </c>
      <c r="Q156" s="111">
        <v>35.462955086313407</v>
      </c>
      <c r="R156" s="110" t="s">
        <v>2895</v>
      </c>
    </row>
    <row r="157" spans="1:18" ht="26.25" hidden="1" customHeight="1">
      <c r="A157" s="109">
        <v>43890</v>
      </c>
      <c r="B157" s="110" t="s">
        <v>16</v>
      </c>
      <c r="C157" s="110" t="s">
        <v>2019</v>
      </c>
      <c r="D157" s="110" t="s">
        <v>471</v>
      </c>
      <c r="E157" s="110" t="s">
        <v>472</v>
      </c>
      <c r="F157" s="110" t="s">
        <v>2920</v>
      </c>
      <c r="G157" s="110" t="s">
        <v>2839</v>
      </c>
      <c r="H157" s="110" t="s">
        <v>2919</v>
      </c>
      <c r="I157" s="110" t="s">
        <v>2903</v>
      </c>
      <c r="J157" s="120" t="s">
        <v>2814</v>
      </c>
      <c r="K157" s="110" t="s">
        <v>2815</v>
      </c>
      <c r="L157" s="114">
        <v>3110250.73</v>
      </c>
      <c r="M157" s="114">
        <v>3084974.3</v>
      </c>
      <c r="N157" s="114">
        <v>1285405.9583333333</v>
      </c>
      <c r="O157" s="114">
        <v>1435509.77</v>
      </c>
      <c r="P157" s="114">
        <v>150103.81166666665</v>
      </c>
      <c r="Q157" s="111">
        <v>11.677541300749247</v>
      </c>
      <c r="R157" s="110" t="s">
        <v>2895</v>
      </c>
    </row>
    <row r="158" spans="1:18" ht="26.25" hidden="1" customHeight="1">
      <c r="A158" s="109">
        <v>43890</v>
      </c>
      <c r="B158" s="110" t="s">
        <v>16</v>
      </c>
      <c r="C158" s="110" t="s">
        <v>2019</v>
      </c>
      <c r="D158" s="110" t="s">
        <v>471</v>
      </c>
      <c r="E158" s="110" t="s">
        <v>472</v>
      </c>
      <c r="F158" s="110" t="s">
        <v>2920</v>
      </c>
      <c r="G158" s="110" t="s">
        <v>2839</v>
      </c>
      <c r="H158" s="110" t="s">
        <v>2919</v>
      </c>
      <c r="I158" s="110" t="s">
        <v>2903</v>
      </c>
      <c r="J158" s="120" t="s">
        <v>2816</v>
      </c>
      <c r="K158" s="110" t="s">
        <v>2817</v>
      </c>
      <c r="L158" s="114">
        <v>293137.25</v>
      </c>
      <c r="M158" s="114">
        <v>726962.55</v>
      </c>
      <c r="N158" s="114">
        <v>302901.0625</v>
      </c>
      <c r="O158" s="114">
        <v>122328.56</v>
      </c>
      <c r="P158" s="114">
        <v>-180572.5025</v>
      </c>
      <c r="Q158" s="111">
        <v>-59.614350973100329</v>
      </c>
      <c r="R158" s="110" t="s">
        <v>2896</v>
      </c>
    </row>
    <row r="159" spans="1:18" ht="26.25" hidden="1" customHeight="1">
      <c r="A159" s="109">
        <v>43890</v>
      </c>
      <c r="B159" s="110" t="s">
        <v>16</v>
      </c>
      <c r="C159" s="110" t="s">
        <v>2019</v>
      </c>
      <c r="D159" s="110" t="s">
        <v>471</v>
      </c>
      <c r="E159" s="110" t="s">
        <v>472</v>
      </c>
      <c r="F159" s="110" t="s">
        <v>2920</v>
      </c>
      <c r="G159" s="110" t="s">
        <v>2839</v>
      </c>
      <c r="H159" s="110" t="s">
        <v>2919</v>
      </c>
      <c r="I159" s="110" t="s">
        <v>2903</v>
      </c>
      <c r="J159" s="120" t="s">
        <v>2818</v>
      </c>
      <c r="K159" s="110" t="s">
        <v>2819</v>
      </c>
      <c r="L159" s="114">
        <v>3309669.12</v>
      </c>
      <c r="M159" s="114">
        <v>2624371</v>
      </c>
      <c r="N159" s="114">
        <v>1093487.9166666667</v>
      </c>
      <c r="O159" s="114">
        <v>1854126.45</v>
      </c>
      <c r="P159" s="114">
        <v>760638.53333333333</v>
      </c>
      <c r="Q159" s="111">
        <v>69.560762559866731</v>
      </c>
      <c r="R159" s="110" t="s">
        <v>2895</v>
      </c>
    </row>
    <row r="160" spans="1:18" ht="26.25" hidden="1" customHeight="1">
      <c r="A160" s="109">
        <v>43890</v>
      </c>
      <c r="B160" s="110" t="s">
        <v>16</v>
      </c>
      <c r="C160" s="110" t="s">
        <v>2019</v>
      </c>
      <c r="D160" s="110" t="s">
        <v>471</v>
      </c>
      <c r="E160" s="110" t="s">
        <v>472</v>
      </c>
      <c r="F160" s="110" t="s">
        <v>2920</v>
      </c>
      <c r="G160" s="110" t="s">
        <v>2839</v>
      </c>
      <c r="H160" s="110" t="s">
        <v>2919</v>
      </c>
      <c r="I160" s="110" t="s">
        <v>2903</v>
      </c>
      <c r="J160" s="120" t="s">
        <v>2820</v>
      </c>
      <c r="K160" s="110" t="s">
        <v>2821</v>
      </c>
      <c r="L160" s="114">
        <v>25826703.48</v>
      </c>
      <c r="M160" s="114">
        <v>27995800</v>
      </c>
      <c r="N160" s="114">
        <v>11664916.666666666</v>
      </c>
      <c r="O160" s="114">
        <v>9257640</v>
      </c>
      <c r="P160" s="114">
        <v>-2407276.6666666665</v>
      </c>
      <c r="Q160" s="111">
        <v>-20.636895534330147</v>
      </c>
      <c r="R160" s="110" t="s">
        <v>2896</v>
      </c>
    </row>
    <row r="161" spans="1:18" ht="26.25" hidden="1" customHeight="1">
      <c r="A161" s="109">
        <v>43890</v>
      </c>
      <c r="B161" s="110" t="s">
        <v>16</v>
      </c>
      <c r="C161" s="110" t="s">
        <v>2019</v>
      </c>
      <c r="D161" s="110" t="s">
        <v>471</v>
      </c>
      <c r="E161" s="110" t="s">
        <v>472</v>
      </c>
      <c r="F161" s="110" t="s">
        <v>2920</v>
      </c>
      <c r="G161" s="110" t="s">
        <v>2839</v>
      </c>
      <c r="H161" s="110" t="s">
        <v>2919</v>
      </c>
      <c r="I161" s="110" t="s">
        <v>2903</v>
      </c>
      <c r="J161" s="120" t="s">
        <v>2822</v>
      </c>
      <c r="K161" s="110" t="s">
        <v>2846</v>
      </c>
      <c r="L161" s="114">
        <v>6233634.5999999996</v>
      </c>
      <c r="M161" s="114">
        <v>7356000</v>
      </c>
      <c r="N161" s="114">
        <v>3065000</v>
      </c>
      <c r="O161" s="114">
        <v>2831172</v>
      </c>
      <c r="P161" s="114">
        <v>-233828</v>
      </c>
      <c r="Q161" s="111">
        <v>-7.628972267536704</v>
      </c>
      <c r="R161" s="110" t="s">
        <v>2896</v>
      </c>
    </row>
    <row r="162" spans="1:18" ht="26.25" hidden="1" customHeight="1">
      <c r="A162" s="109">
        <v>43890</v>
      </c>
      <c r="B162" s="110" t="s">
        <v>16</v>
      </c>
      <c r="C162" s="110" t="s">
        <v>2019</v>
      </c>
      <c r="D162" s="110" t="s">
        <v>471</v>
      </c>
      <c r="E162" s="110" t="s">
        <v>472</v>
      </c>
      <c r="F162" s="110" t="s">
        <v>2920</v>
      </c>
      <c r="G162" s="110" t="s">
        <v>2839</v>
      </c>
      <c r="H162" s="110" t="s">
        <v>2919</v>
      </c>
      <c r="I162" s="110" t="s">
        <v>2903</v>
      </c>
      <c r="J162" s="120" t="s">
        <v>2823</v>
      </c>
      <c r="K162" s="110" t="s">
        <v>2824</v>
      </c>
      <c r="L162" s="114">
        <v>11606643</v>
      </c>
      <c r="M162" s="114">
        <v>11775000</v>
      </c>
      <c r="N162" s="114">
        <v>4906250</v>
      </c>
      <c r="O162" s="114">
        <v>4631328.75</v>
      </c>
      <c r="P162" s="114">
        <v>-274921.25</v>
      </c>
      <c r="Q162" s="111">
        <v>-5.6034904458598733</v>
      </c>
      <c r="R162" s="110" t="s">
        <v>2896</v>
      </c>
    </row>
    <row r="163" spans="1:18" ht="26.25" hidden="1" customHeight="1">
      <c r="A163" s="109">
        <v>43890</v>
      </c>
      <c r="B163" s="110" t="s">
        <v>16</v>
      </c>
      <c r="C163" s="110" t="s">
        <v>2019</v>
      </c>
      <c r="D163" s="110" t="s">
        <v>471</v>
      </c>
      <c r="E163" s="110" t="s">
        <v>472</v>
      </c>
      <c r="F163" s="110" t="s">
        <v>2920</v>
      </c>
      <c r="G163" s="110" t="s">
        <v>2839</v>
      </c>
      <c r="H163" s="110" t="s">
        <v>2919</v>
      </c>
      <c r="I163" s="110" t="s">
        <v>2903</v>
      </c>
      <c r="J163" s="120" t="s">
        <v>2825</v>
      </c>
      <c r="K163" s="110" t="s">
        <v>2826</v>
      </c>
      <c r="L163" s="114">
        <v>2101126.3199999998</v>
      </c>
      <c r="M163" s="114">
        <v>2175500</v>
      </c>
      <c r="N163" s="114">
        <v>906458.33333333337</v>
      </c>
      <c r="O163" s="114">
        <v>770164.9</v>
      </c>
      <c r="P163" s="114">
        <v>-136293.43333333332</v>
      </c>
      <c r="Q163" s="111">
        <v>-15.035818892208686</v>
      </c>
      <c r="R163" s="110" t="s">
        <v>2896</v>
      </c>
    </row>
    <row r="164" spans="1:18" ht="26.25" hidden="1" customHeight="1">
      <c r="A164" s="109">
        <v>43890</v>
      </c>
      <c r="B164" s="110" t="s">
        <v>16</v>
      </c>
      <c r="C164" s="110" t="s">
        <v>2019</v>
      </c>
      <c r="D164" s="110" t="s">
        <v>471</v>
      </c>
      <c r="E164" s="110" t="s">
        <v>472</v>
      </c>
      <c r="F164" s="110" t="s">
        <v>2920</v>
      </c>
      <c r="G164" s="110" t="s">
        <v>2839</v>
      </c>
      <c r="H164" s="110" t="s">
        <v>2919</v>
      </c>
      <c r="I164" s="110" t="s">
        <v>2903</v>
      </c>
      <c r="J164" s="120" t="s">
        <v>2827</v>
      </c>
      <c r="K164" s="110" t="s">
        <v>2828</v>
      </c>
      <c r="L164" s="114">
        <v>2968245.24</v>
      </c>
      <c r="M164" s="114">
        <v>2936700</v>
      </c>
      <c r="N164" s="114">
        <v>1223625</v>
      </c>
      <c r="O164" s="114">
        <v>1076762.73</v>
      </c>
      <c r="P164" s="114">
        <v>-146862.26999999999</v>
      </c>
      <c r="Q164" s="111">
        <v>-12.002228623965676</v>
      </c>
      <c r="R164" s="110" t="s">
        <v>2896</v>
      </c>
    </row>
    <row r="165" spans="1:18" ht="26.25" hidden="1" customHeight="1">
      <c r="A165" s="109">
        <v>43890</v>
      </c>
      <c r="B165" s="110" t="s">
        <v>16</v>
      </c>
      <c r="C165" s="110" t="s">
        <v>2019</v>
      </c>
      <c r="D165" s="110" t="s">
        <v>471</v>
      </c>
      <c r="E165" s="110" t="s">
        <v>472</v>
      </c>
      <c r="F165" s="110" t="s">
        <v>2920</v>
      </c>
      <c r="G165" s="110" t="s">
        <v>2839</v>
      </c>
      <c r="H165" s="110" t="s">
        <v>2919</v>
      </c>
      <c r="I165" s="110" t="s">
        <v>2903</v>
      </c>
      <c r="J165" s="120" t="s">
        <v>2829</v>
      </c>
      <c r="K165" s="110" t="s">
        <v>2830</v>
      </c>
      <c r="L165" s="114">
        <v>2119118.41</v>
      </c>
      <c r="M165" s="114">
        <v>2123000</v>
      </c>
      <c r="N165" s="114">
        <v>884583.33333333337</v>
      </c>
      <c r="O165" s="114">
        <v>826815.99</v>
      </c>
      <c r="P165" s="114">
        <v>-57767.343333333338</v>
      </c>
      <c r="Q165" s="111">
        <v>-6.5304580310880826</v>
      </c>
      <c r="R165" s="110" t="s">
        <v>2896</v>
      </c>
    </row>
    <row r="166" spans="1:18" ht="26.25" hidden="1" customHeight="1">
      <c r="A166" s="109">
        <v>43890</v>
      </c>
      <c r="B166" s="110" t="s">
        <v>16</v>
      </c>
      <c r="C166" s="110" t="s">
        <v>2019</v>
      </c>
      <c r="D166" s="110" t="s">
        <v>471</v>
      </c>
      <c r="E166" s="110" t="s">
        <v>472</v>
      </c>
      <c r="F166" s="110" t="s">
        <v>2920</v>
      </c>
      <c r="G166" s="110" t="s">
        <v>2839</v>
      </c>
      <c r="H166" s="110" t="s">
        <v>2919</v>
      </c>
      <c r="I166" s="110" t="s">
        <v>2903</v>
      </c>
      <c r="J166" s="120" t="s">
        <v>2831</v>
      </c>
      <c r="K166" s="110" t="s">
        <v>2832</v>
      </c>
      <c r="L166" s="114">
        <v>3176814.46</v>
      </c>
      <c r="M166" s="114">
        <v>2811000</v>
      </c>
      <c r="N166" s="114">
        <v>1171250</v>
      </c>
      <c r="O166" s="114">
        <v>1219210.9300000002</v>
      </c>
      <c r="P166" s="114">
        <v>47960.93</v>
      </c>
      <c r="Q166" s="111">
        <v>4.0948499466382069</v>
      </c>
      <c r="R166" s="110" t="s">
        <v>2895</v>
      </c>
    </row>
    <row r="167" spans="1:18" ht="26.25" hidden="1" customHeight="1">
      <c r="A167" s="109">
        <v>43890</v>
      </c>
      <c r="B167" s="110" t="s">
        <v>16</v>
      </c>
      <c r="C167" s="110" t="s">
        <v>2019</v>
      </c>
      <c r="D167" s="110" t="s">
        <v>471</v>
      </c>
      <c r="E167" s="110" t="s">
        <v>472</v>
      </c>
      <c r="F167" s="110" t="s">
        <v>2920</v>
      </c>
      <c r="G167" s="110" t="s">
        <v>2839</v>
      </c>
      <c r="H167" s="110" t="s">
        <v>2919</v>
      </c>
      <c r="I167" s="110" t="s">
        <v>2903</v>
      </c>
      <c r="J167" s="120" t="s">
        <v>2833</v>
      </c>
      <c r="K167" s="110" t="s">
        <v>2834</v>
      </c>
      <c r="L167" s="114">
        <v>2084763.32</v>
      </c>
      <c r="M167" s="114">
        <v>2194796.7200000002</v>
      </c>
      <c r="N167" s="114">
        <v>914498.63333333342</v>
      </c>
      <c r="O167" s="114">
        <v>941019.70999999985</v>
      </c>
      <c r="P167" s="114">
        <v>26521.076666666668</v>
      </c>
      <c r="Q167" s="111">
        <v>2.9000673921182099</v>
      </c>
      <c r="R167" s="110" t="s">
        <v>2895</v>
      </c>
    </row>
    <row r="168" spans="1:18" ht="26.25" hidden="1" customHeight="1">
      <c r="A168" s="109">
        <v>43890</v>
      </c>
      <c r="B168" s="110" t="s">
        <v>16</v>
      </c>
      <c r="C168" s="110" t="s">
        <v>2019</v>
      </c>
      <c r="D168" s="110" t="s">
        <v>471</v>
      </c>
      <c r="E168" s="110" t="s">
        <v>472</v>
      </c>
      <c r="F168" s="110" t="s">
        <v>2920</v>
      </c>
      <c r="G168" s="110" t="s">
        <v>2839</v>
      </c>
      <c r="H168" s="110" t="s">
        <v>2919</v>
      </c>
      <c r="I168" s="110" t="s">
        <v>2903</v>
      </c>
      <c r="J168" s="120" t="s">
        <v>2835</v>
      </c>
      <c r="K168" s="110" t="s">
        <v>2836</v>
      </c>
      <c r="L168" s="114">
        <v>183379.56</v>
      </c>
      <c r="M168" s="114">
        <v>165000</v>
      </c>
      <c r="N168" s="114">
        <v>68750</v>
      </c>
      <c r="O168" s="114">
        <v>22580.55</v>
      </c>
      <c r="P168" s="114">
        <v>-46169.45</v>
      </c>
      <c r="Q168" s="111">
        <v>-67.155563636363638</v>
      </c>
      <c r="R168" s="110" t="s">
        <v>2896</v>
      </c>
    </row>
    <row r="169" spans="1:18" ht="26.25" hidden="1" customHeight="1">
      <c r="A169" s="109">
        <v>43890</v>
      </c>
      <c r="B169" s="110" t="s">
        <v>16</v>
      </c>
      <c r="C169" s="110" t="s">
        <v>2019</v>
      </c>
      <c r="D169" s="110" t="s">
        <v>471</v>
      </c>
      <c r="E169" s="110" t="s">
        <v>472</v>
      </c>
      <c r="F169" s="110" t="s">
        <v>2920</v>
      </c>
      <c r="G169" s="110" t="s">
        <v>2839</v>
      </c>
      <c r="H169" s="110" t="s">
        <v>2919</v>
      </c>
      <c r="I169" s="110" t="s">
        <v>2903</v>
      </c>
      <c r="J169" s="120" t="s">
        <v>2837</v>
      </c>
      <c r="K169" s="110" t="s">
        <v>2838</v>
      </c>
      <c r="L169" s="114">
        <v>5868745.7400000002</v>
      </c>
      <c r="M169" s="114">
        <v>7378960</v>
      </c>
      <c r="N169" s="114">
        <v>3074566.6666666665</v>
      </c>
      <c r="O169" s="114">
        <v>2518297.7000000002</v>
      </c>
      <c r="P169" s="114">
        <v>-556268.96666666667</v>
      </c>
      <c r="Q169" s="111">
        <v>-18.092597330789161</v>
      </c>
      <c r="R169" s="110" t="s">
        <v>2896</v>
      </c>
    </row>
    <row r="170" spans="1:18" ht="26.25" hidden="1" customHeight="1">
      <c r="A170" s="109">
        <v>43890</v>
      </c>
      <c r="B170" s="110" t="s">
        <v>16</v>
      </c>
      <c r="C170" s="110" t="s">
        <v>2019</v>
      </c>
      <c r="D170" s="110" t="s">
        <v>471</v>
      </c>
      <c r="E170" s="110" t="s">
        <v>472</v>
      </c>
      <c r="F170" s="110" t="s">
        <v>2920</v>
      </c>
      <c r="G170" s="110" t="s">
        <v>2839</v>
      </c>
      <c r="H170" s="110" t="s">
        <v>2919</v>
      </c>
      <c r="I170" s="110" t="s">
        <v>2903</v>
      </c>
      <c r="J170" s="120" t="s">
        <v>2875</v>
      </c>
      <c r="K170" s="110" t="s">
        <v>2876</v>
      </c>
      <c r="L170" s="114">
        <v>0</v>
      </c>
      <c r="M170" s="114">
        <v>0</v>
      </c>
      <c r="N170" s="114">
        <v>0</v>
      </c>
      <c r="O170" s="114">
        <v>0</v>
      </c>
      <c r="P170" s="114">
        <v>0</v>
      </c>
      <c r="Q170" s="112"/>
      <c r="R170" s="110" t="s">
        <v>2895</v>
      </c>
    </row>
    <row r="171" spans="1:18" ht="26.25" hidden="1" customHeight="1">
      <c r="A171" s="109">
        <v>43890</v>
      </c>
      <c r="B171" s="110" t="s">
        <v>16</v>
      </c>
      <c r="C171" s="110" t="s">
        <v>2019</v>
      </c>
      <c r="D171" s="110" t="s">
        <v>471</v>
      </c>
      <c r="E171" s="110" t="s">
        <v>472</v>
      </c>
      <c r="F171" s="110" t="s">
        <v>2921</v>
      </c>
      <c r="G171" s="110" t="s">
        <v>2897</v>
      </c>
      <c r="H171" s="110" t="s">
        <v>2920</v>
      </c>
      <c r="I171" s="110" t="s">
        <v>1944</v>
      </c>
      <c r="J171" s="117" t="s">
        <v>2852</v>
      </c>
      <c r="K171" s="110" t="s">
        <v>2898</v>
      </c>
      <c r="L171" s="114">
        <v>4155955.37</v>
      </c>
      <c r="M171" s="114">
        <v>0</v>
      </c>
      <c r="N171" s="114">
        <v>0</v>
      </c>
      <c r="O171" s="114">
        <v>14139892.600000016</v>
      </c>
      <c r="P171" s="114">
        <v>14139892.6</v>
      </c>
      <c r="Q171" s="112"/>
      <c r="R171" s="110" t="s">
        <v>2896</v>
      </c>
    </row>
    <row r="172" spans="1:18" ht="26.25" hidden="1" customHeight="1">
      <c r="A172" s="109">
        <v>43890</v>
      </c>
      <c r="B172" s="110" t="s">
        <v>16</v>
      </c>
      <c r="C172" s="110" t="s">
        <v>2019</v>
      </c>
      <c r="D172" s="110" t="s">
        <v>471</v>
      </c>
      <c r="E172" s="110" t="s">
        <v>472</v>
      </c>
      <c r="F172" s="110" t="s">
        <v>2922</v>
      </c>
      <c r="G172" s="110" t="s">
        <v>2899</v>
      </c>
      <c r="H172" s="110" t="s">
        <v>2923</v>
      </c>
      <c r="I172" s="110" t="s">
        <v>1944</v>
      </c>
      <c r="J172" s="117" t="s">
        <v>2853</v>
      </c>
      <c r="K172" s="110" t="s">
        <v>2900</v>
      </c>
      <c r="L172" s="114">
        <v>20165218.66</v>
      </c>
      <c r="M172" s="114">
        <v>0</v>
      </c>
      <c r="N172" s="114">
        <v>0</v>
      </c>
      <c r="O172" s="114">
        <v>30340410.530000001</v>
      </c>
      <c r="P172" s="114">
        <v>30340410.530000001</v>
      </c>
      <c r="Q172" s="112"/>
      <c r="R172" s="110" t="s">
        <v>2896</v>
      </c>
    </row>
    <row r="173" spans="1:18" ht="26.25" hidden="1" customHeight="1">
      <c r="A173" s="109">
        <v>43890</v>
      </c>
      <c r="B173" s="110" t="s">
        <v>16</v>
      </c>
      <c r="C173" s="110" t="s">
        <v>2019</v>
      </c>
      <c r="D173" s="110" t="s">
        <v>471</v>
      </c>
      <c r="E173" s="110" t="s">
        <v>472</v>
      </c>
      <c r="F173" s="110" t="s">
        <v>2922</v>
      </c>
      <c r="G173" s="110" t="s">
        <v>2899</v>
      </c>
      <c r="H173" s="110" t="s">
        <v>2923</v>
      </c>
      <c r="I173" s="110" t="s">
        <v>1944</v>
      </c>
      <c r="J173" s="117" t="s">
        <v>2854</v>
      </c>
      <c r="K173" s="110" t="s">
        <v>2901</v>
      </c>
      <c r="L173" s="114">
        <v>-27019558.609999999</v>
      </c>
      <c r="M173" s="114">
        <v>0</v>
      </c>
      <c r="N173" s="114">
        <v>0</v>
      </c>
      <c r="O173" s="114">
        <v>-31454280.369999997</v>
      </c>
      <c r="P173" s="114">
        <v>-31454280.370000001</v>
      </c>
      <c r="Q173" s="112"/>
      <c r="R173" s="110" t="s">
        <v>2896</v>
      </c>
    </row>
    <row r="174" spans="1:18" ht="26.25" hidden="1" customHeight="1">
      <c r="A174" s="109">
        <v>43890</v>
      </c>
      <c r="B174" s="110" t="s">
        <v>16</v>
      </c>
      <c r="C174" s="110" t="s">
        <v>2019</v>
      </c>
      <c r="D174" s="110" t="s">
        <v>473</v>
      </c>
      <c r="E174" s="110" t="s">
        <v>474</v>
      </c>
      <c r="F174" s="110" t="s">
        <v>2919</v>
      </c>
      <c r="G174" s="110" t="s">
        <v>2811</v>
      </c>
      <c r="H174" s="110" t="s">
        <v>2919</v>
      </c>
      <c r="I174" s="110" t="s">
        <v>2903</v>
      </c>
      <c r="J174" s="117" t="s">
        <v>2790</v>
      </c>
      <c r="K174" s="110" t="s">
        <v>2791</v>
      </c>
      <c r="L174" s="114">
        <v>43821751.950000003</v>
      </c>
      <c r="M174" s="114">
        <v>38800004</v>
      </c>
      <c r="N174" s="114">
        <v>16166668.333333332</v>
      </c>
      <c r="O174" s="114">
        <v>21353833.640000004</v>
      </c>
      <c r="P174" s="114">
        <v>5187165.3066666666</v>
      </c>
      <c r="Q174" s="111">
        <v>32.085555290148939</v>
      </c>
      <c r="R174" s="110" t="s">
        <v>2896</v>
      </c>
    </row>
    <row r="175" spans="1:18" ht="26.25" hidden="1" customHeight="1">
      <c r="A175" s="109">
        <v>43890</v>
      </c>
      <c r="B175" s="110" t="s">
        <v>16</v>
      </c>
      <c r="C175" s="110" t="s">
        <v>2019</v>
      </c>
      <c r="D175" s="110" t="s">
        <v>473</v>
      </c>
      <c r="E175" s="110" t="s">
        <v>474</v>
      </c>
      <c r="F175" s="110" t="s">
        <v>2919</v>
      </c>
      <c r="G175" s="110" t="s">
        <v>2811</v>
      </c>
      <c r="H175" s="110" t="s">
        <v>2919</v>
      </c>
      <c r="I175" s="110" t="s">
        <v>2903</v>
      </c>
      <c r="J175" s="117" t="s">
        <v>2792</v>
      </c>
      <c r="K175" s="110" t="s">
        <v>2793</v>
      </c>
      <c r="L175" s="114">
        <v>140940</v>
      </c>
      <c r="M175" s="114">
        <v>140100</v>
      </c>
      <c r="N175" s="114">
        <v>58375</v>
      </c>
      <c r="O175" s="114">
        <v>51300</v>
      </c>
      <c r="P175" s="114">
        <v>-7075</v>
      </c>
      <c r="Q175" s="111">
        <v>-12.119914346895074</v>
      </c>
      <c r="R175" s="110" t="s">
        <v>2895</v>
      </c>
    </row>
    <row r="176" spans="1:18" ht="26.25" hidden="1" customHeight="1">
      <c r="A176" s="109">
        <v>43890</v>
      </c>
      <c r="B176" s="110" t="s">
        <v>16</v>
      </c>
      <c r="C176" s="110" t="s">
        <v>2019</v>
      </c>
      <c r="D176" s="110" t="s">
        <v>473</v>
      </c>
      <c r="E176" s="110" t="s">
        <v>474</v>
      </c>
      <c r="F176" s="110" t="s">
        <v>2919</v>
      </c>
      <c r="G176" s="110" t="s">
        <v>2811</v>
      </c>
      <c r="H176" s="110" t="s">
        <v>2919</v>
      </c>
      <c r="I176" s="110" t="s">
        <v>2903</v>
      </c>
      <c r="J176" s="117" t="s">
        <v>2794</v>
      </c>
      <c r="K176" s="110" t="s">
        <v>2795</v>
      </c>
      <c r="L176" s="114">
        <v>32277.599999999999</v>
      </c>
      <c r="M176" s="114">
        <v>62000</v>
      </c>
      <c r="N176" s="114">
        <v>25833.333333333336</v>
      </c>
      <c r="O176" s="114">
        <v>34337</v>
      </c>
      <c r="P176" s="114">
        <v>8503.6666666666679</v>
      </c>
      <c r="Q176" s="111">
        <v>32.917419354838707</v>
      </c>
      <c r="R176" s="110" t="s">
        <v>2896</v>
      </c>
    </row>
    <row r="177" spans="1:18" ht="26.25" hidden="1" customHeight="1">
      <c r="A177" s="109">
        <v>43890</v>
      </c>
      <c r="B177" s="110" t="s">
        <v>16</v>
      </c>
      <c r="C177" s="110" t="s">
        <v>2019</v>
      </c>
      <c r="D177" s="110" t="s">
        <v>473</v>
      </c>
      <c r="E177" s="110" t="s">
        <v>474</v>
      </c>
      <c r="F177" s="110" t="s">
        <v>2919</v>
      </c>
      <c r="G177" s="110" t="s">
        <v>2811</v>
      </c>
      <c r="H177" s="110" t="s">
        <v>2919</v>
      </c>
      <c r="I177" s="110" t="s">
        <v>2903</v>
      </c>
      <c r="J177" s="117" t="s">
        <v>2797</v>
      </c>
      <c r="K177" s="110" t="s">
        <v>2798</v>
      </c>
      <c r="L177" s="114">
        <v>6027269.8700000001</v>
      </c>
      <c r="M177" s="114">
        <v>6601000</v>
      </c>
      <c r="N177" s="114">
        <v>2750416.6666666665</v>
      </c>
      <c r="O177" s="114">
        <v>3206226.73</v>
      </c>
      <c r="P177" s="114">
        <v>455810.06333333335</v>
      </c>
      <c r="Q177" s="111">
        <v>16.572400424178156</v>
      </c>
      <c r="R177" s="110" t="s">
        <v>2896</v>
      </c>
    </row>
    <row r="178" spans="1:18" ht="26.25" hidden="1" customHeight="1">
      <c r="A178" s="109">
        <v>43890</v>
      </c>
      <c r="B178" s="110" t="s">
        <v>16</v>
      </c>
      <c r="C178" s="110" t="s">
        <v>2019</v>
      </c>
      <c r="D178" s="110" t="s">
        <v>473</v>
      </c>
      <c r="E178" s="110" t="s">
        <v>474</v>
      </c>
      <c r="F178" s="110" t="s">
        <v>2919</v>
      </c>
      <c r="G178" s="110" t="s">
        <v>2811</v>
      </c>
      <c r="H178" s="110" t="s">
        <v>2919</v>
      </c>
      <c r="I178" s="110" t="s">
        <v>2903</v>
      </c>
      <c r="J178" s="117" t="s">
        <v>2799</v>
      </c>
      <c r="K178" s="110" t="s">
        <v>2800</v>
      </c>
      <c r="L178" s="114">
        <v>1508517.84</v>
      </c>
      <c r="M178" s="114">
        <v>1625267</v>
      </c>
      <c r="N178" s="114">
        <v>677194.58333333337</v>
      </c>
      <c r="O178" s="114">
        <v>768199.55</v>
      </c>
      <c r="P178" s="114">
        <v>91004.966666666674</v>
      </c>
      <c r="Q178" s="111">
        <v>13.438525485351022</v>
      </c>
      <c r="R178" s="110" t="s">
        <v>2896</v>
      </c>
    </row>
    <row r="179" spans="1:18" ht="26.25" hidden="1" customHeight="1">
      <c r="A179" s="109">
        <v>43890</v>
      </c>
      <c r="B179" s="110" t="s">
        <v>16</v>
      </c>
      <c r="C179" s="110" t="s">
        <v>2019</v>
      </c>
      <c r="D179" s="110" t="s">
        <v>473</v>
      </c>
      <c r="E179" s="110" t="s">
        <v>474</v>
      </c>
      <c r="F179" s="110" t="s">
        <v>2919</v>
      </c>
      <c r="G179" s="110" t="s">
        <v>2811</v>
      </c>
      <c r="H179" s="110" t="s">
        <v>2919</v>
      </c>
      <c r="I179" s="110" t="s">
        <v>2903</v>
      </c>
      <c r="J179" s="117" t="s">
        <v>2801</v>
      </c>
      <c r="K179" s="110" t="s">
        <v>2802</v>
      </c>
      <c r="L179" s="114">
        <v>47121.599999999999</v>
      </c>
      <c r="M179" s="114">
        <v>51436</v>
      </c>
      <c r="N179" s="114">
        <v>21431.666666666668</v>
      </c>
      <c r="O179" s="114">
        <v>79934</v>
      </c>
      <c r="P179" s="114">
        <v>58502.333333333336</v>
      </c>
      <c r="Q179" s="111">
        <v>272.97145967804647</v>
      </c>
      <c r="R179" s="110" t="s">
        <v>2896</v>
      </c>
    </row>
    <row r="180" spans="1:18" ht="26.25" hidden="1" customHeight="1">
      <c r="A180" s="109">
        <v>43890</v>
      </c>
      <c r="B180" s="110" t="s">
        <v>16</v>
      </c>
      <c r="C180" s="110" t="s">
        <v>2019</v>
      </c>
      <c r="D180" s="110" t="s">
        <v>473</v>
      </c>
      <c r="E180" s="110" t="s">
        <v>474</v>
      </c>
      <c r="F180" s="110" t="s">
        <v>2919</v>
      </c>
      <c r="G180" s="110" t="s">
        <v>2811</v>
      </c>
      <c r="H180" s="110" t="s">
        <v>2919</v>
      </c>
      <c r="I180" s="110" t="s">
        <v>2903</v>
      </c>
      <c r="J180" s="117" t="s">
        <v>2803</v>
      </c>
      <c r="K180" s="110" t="s">
        <v>2804</v>
      </c>
      <c r="L180" s="114">
        <v>3666069.6</v>
      </c>
      <c r="M180" s="114">
        <v>3885000</v>
      </c>
      <c r="N180" s="114">
        <v>1618750</v>
      </c>
      <c r="O180" s="114">
        <v>2113475.79</v>
      </c>
      <c r="P180" s="114">
        <v>494725.79</v>
      </c>
      <c r="Q180" s="111">
        <v>30.562210965250966</v>
      </c>
      <c r="R180" s="110" t="s">
        <v>2896</v>
      </c>
    </row>
    <row r="181" spans="1:18" ht="26.25" hidden="1" customHeight="1">
      <c r="A181" s="109">
        <v>43890</v>
      </c>
      <c r="B181" s="110" t="s">
        <v>16</v>
      </c>
      <c r="C181" s="110" t="s">
        <v>2019</v>
      </c>
      <c r="D181" s="110" t="s">
        <v>473</v>
      </c>
      <c r="E181" s="110" t="s">
        <v>474</v>
      </c>
      <c r="F181" s="110" t="s">
        <v>2919</v>
      </c>
      <c r="G181" s="110" t="s">
        <v>2811</v>
      </c>
      <c r="H181" s="110" t="s">
        <v>2919</v>
      </c>
      <c r="I181" s="110" t="s">
        <v>2903</v>
      </c>
      <c r="J181" s="117" t="s">
        <v>2805</v>
      </c>
      <c r="K181" s="110" t="s">
        <v>2806</v>
      </c>
      <c r="L181" s="114">
        <v>30702342</v>
      </c>
      <c r="M181" s="114">
        <v>32537548</v>
      </c>
      <c r="N181" s="114">
        <v>13557311.666666666</v>
      </c>
      <c r="O181" s="114">
        <v>13153050</v>
      </c>
      <c r="P181" s="114">
        <v>-404261.66666666669</v>
      </c>
      <c r="Q181" s="111">
        <v>-2.9818718976611267</v>
      </c>
      <c r="R181" s="110" t="s">
        <v>2895</v>
      </c>
    </row>
    <row r="182" spans="1:18" ht="26.25" hidden="1" customHeight="1">
      <c r="A182" s="109">
        <v>43890</v>
      </c>
      <c r="B182" s="110" t="s">
        <v>16</v>
      </c>
      <c r="C182" s="110" t="s">
        <v>2019</v>
      </c>
      <c r="D182" s="110" t="s">
        <v>473</v>
      </c>
      <c r="E182" s="110" t="s">
        <v>474</v>
      </c>
      <c r="F182" s="110" t="s">
        <v>2919</v>
      </c>
      <c r="G182" s="110" t="s">
        <v>2811</v>
      </c>
      <c r="H182" s="110" t="s">
        <v>2919</v>
      </c>
      <c r="I182" s="110" t="s">
        <v>2903</v>
      </c>
      <c r="J182" s="117" t="s">
        <v>2807</v>
      </c>
      <c r="K182" s="110" t="s">
        <v>2808</v>
      </c>
      <c r="L182" s="114">
        <v>6066973.9699999997</v>
      </c>
      <c r="M182" s="114">
        <v>7014309</v>
      </c>
      <c r="N182" s="114">
        <v>2922628.75</v>
      </c>
      <c r="O182" s="114">
        <v>4340899.4000000004</v>
      </c>
      <c r="P182" s="114">
        <v>1418270.65</v>
      </c>
      <c r="Q182" s="111">
        <v>48.527225703914667</v>
      </c>
      <c r="R182" s="110" t="s">
        <v>2896</v>
      </c>
    </row>
    <row r="183" spans="1:18" ht="26.25" hidden="1" customHeight="1">
      <c r="A183" s="109">
        <v>43890</v>
      </c>
      <c r="B183" s="110" t="s">
        <v>16</v>
      </c>
      <c r="C183" s="110" t="s">
        <v>2019</v>
      </c>
      <c r="D183" s="110" t="s">
        <v>473</v>
      </c>
      <c r="E183" s="110" t="s">
        <v>474</v>
      </c>
      <c r="F183" s="110" t="s">
        <v>2919</v>
      </c>
      <c r="G183" s="110" t="s">
        <v>2811</v>
      </c>
      <c r="H183" s="110" t="s">
        <v>2919</v>
      </c>
      <c r="I183" s="110" t="s">
        <v>2903</v>
      </c>
      <c r="J183" s="117" t="s">
        <v>2809</v>
      </c>
      <c r="K183" s="110" t="s">
        <v>2810</v>
      </c>
      <c r="L183" s="114">
        <v>2125683.5499999998</v>
      </c>
      <c r="M183" s="114">
        <v>1267521.27</v>
      </c>
      <c r="N183" s="114">
        <v>528133.86250000005</v>
      </c>
      <c r="O183" s="114">
        <v>0</v>
      </c>
      <c r="P183" s="114">
        <v>-528133.86250000005</v>
      </c>
      <c r="Q183" s="111">
        <v>-100</v>
      </c>
      <c r="R183" s="110" t="s">
        <v>2895</v>
      </c>
    </row>
    <row r="184" spans="1:18" ht="26.25" hidden="1" customHeight="1">
      <c r="A184" s="109">
        <v>43890</v>
      </c>
      <c r="B184" s="110" t="s">
        <v>16</v>
      </c>
      <c r="C184" s="110" t="s">
        <v>2019</v>
      </c>
      <c r="D184" s="110" t="s">
        <v>473</v>
      </c>
      <c r="E184" s="110" t="s">
        <v>474</v>
      </c>
      <c r="F184" s="110" t="s">
        <v>2919</v>
      </c>
      <c r="G184" s="110" t="s">
        <v>2811</v>
      </c>
      <c r="H184" s="110" t="s">
        <v>2919</v>
      </c>
      <c r="I184" s="110" t="s">
        <v>2903</v>
      </c>
      <c r="J184" s="117" t="s">
        <v>2868</v>
      </c>
      <c r="K184" s="110" t="s">
        <v>2796</v>
      </c>
      <c r="L184" s="114">
        <v>1192242</v>
      </c>
      <c r="M184" s="114">
        <v>1365932</v>
      </c>
      <c r="N184" s="114">
        <v>569138.33333333337</v>
      </c>
      <c r="O184" s="114">
        <v>427015.51</v>
      </c>
      <c r="P184" s="114">
        <v>-142122.82333333333</v>
      </c>
      <c r="Q184" s="111">
        <v>-24.971578087342561</v>
      </c>
      <c r="R184" s="110" t="s">
        <v>2895</v>
      </c>
    </row>
    <row r="185" spans="1:18" ht="26.25" hidden="1" customHeight="1">
      <c r="A185" s="109">
        <v>43890</v>
      </c>
      <c r="B185" s="110" t="s">
        <v>16</v>
      </c>
      <c r="C185" s="110" t="s">
        <v>2019</v>
      </c>
      <c r="D185" s="110" t="s">
        <v>473</v>
      </c>
      <c r="E185" s="110" t="s">
        <v>474</v>
      </c>
      <c r="F185" s="110" t="s">
        <v>2920</v>
      </c>
      <c r="G185" s="110" t="s">
        <v>2839</v>
      </c>
      <c r="H185" s="110" t="s">
        <v>2919</v>
      </c>
      <c r="I185" s="110" t="s">
        <v>2903</v>
      </c>
      <c r="J185" s="115" t="s">
        <v>2812</v>
      </c>
      <c r="K185" s="110" t="s">
        <v>2813</v>
      </c>
      <c r="L185" s="114">
        <v>7413760.6699999999</v>
      </c>
      <c r="M185" s="114">
        <v>8066562.1900000004</v>
      </c>
      <c r="N185" s="114">
        <v>3361067.5791666666</v>
      </c>
      <c r="O185" s="114">
        <v>3719291.72</v>
      </c>
      <c r="P185" s="114">
        <v>358224.14083333337</v>
      </c>
      <c r="Q185" s="111">
        <v>10.658046361631039</v>
      </c>
      <c r="R185" s="110" t="s">
        <v>2895</v>
      </c>
    </row>
    <row r="186" spans="1:18" ht="26.25" hidden="1" customHeight="1">
      <c r="A186" s="109">
        <v>43890</v>
      </c>
      <c r="B186" s="110" t="s">
        <v>16</v>
      </c>
      <c r="C186" s="110" t="s">
        <v>2019</v>
      </c>
      <c r="D186" s="110" t="s">
        <v>473</v>
      </c>
      <c r="E186" s="110" t="s">
        <v>474</v>
      </c>
      <c r="F186" s="110" t="s">
        <v>2920</v>
      </c>
      <c r="G186" s="110" t="s">
        <v>2839</v>
      </c>
      <c r="H186" s="110" t="s">
        <v>2919</v>
      </c>
      <c r="I186" s="110" t="s">
        <v>2903</v>
      </c>
      <c r="J186" s="115" t="s">
        <v>2814</v>
      </c>
      <c r="K186" s="110" t="s">
        <v>2815</v>
      </c>
      <c r="L186" s="114">
        <v>1212597.8400000001</v>
      </c>
      <c r="M186" s="114">
        <v>1414946.16</v>
      </c>
      <c r="N186" s="114">
        <v>589560.9</v>
      </c>
      <c r="O186" s="114">
        <v>470698.81</v>
      </c>
      <c r="P186" s="114">
        <v>-118862.09</v>
      </c>
      <c r="Q186" s="111">
        <v>-20.161121607623571</v>
      </c>
      <c r="R186" s="110" t="s">
        <v>2896</v>
      </c>
    </row>
    <row r="187" spans="1:18" ht="26.25" hidden="1" customHeight="1">
      <c r="A187" s="109">
        <v>43890</v>
      </c>
      <c r="B187" s="110" t="s">
        <v>16</v>
      </c>
      <c r="C187" s="110" t="s">
        <v>2019</v>
      </c>
      <c r="D187" s="110" t="s">
        <v>473</v>
      </c>
      <c r="E187" s="110" t="s">
        <v>474</v>
      </c>
      <c r="F187" s="110" t="s">
        <v>2920</v>
      </c>
      <c r="G187" s="110" t="s">
        <v>2839</v>
      </c>
      <c r="H187" s="110" t="s">
        <v>2919</v>
      </c>
      <c r="I187" s="110" t="s">
        <v>2903</v>
      </c>
      <c r="J187" s="115" t="s">
        <v>2816</v>
      </c>
      <c r="K187" s="110" t="s">
        <v>2817</v>
      </c>
      <c r="L187" s="114">
        <v>298537.82</v>
      </c>
      <c r="M187" s="114">
        <v>387362.14</v>
      </c>
      <c r="N187" s="114">
        <v>161400.89166666669</v>
      </c>
      <c r="O187" s="114">
        <v>129988.7</v>
      </c>
      <c r="P187" s="114">
        <v>-31412.191666666669</v>
      </c>
      <c r="Q187" s="111">
        <v>-19.462216932196831</v>
      </c>
      <c r="R187" s="110" t="s">
        <v>2896</v>
      </c>
    </row>
    <row r="188" spans="1:18" ht="26.25" hidden="1" customHeight="1">
      <c r="A188" s="109">
        <v>43890</v>
      </c>
      <c r="B188" s="110" t="s">
        <v>16</v>
      </c>
      <c r="C188" s="110" t="s">
        <v>2019</v>
      </c>
      <c r="D188" s="110" t="s">
        <v>473</v>
      </c>
      <c r="E188" s="110" t="s">
        <v>474</v>
      </c>
      <c r="F188" s="110" t="s">
        <v>2920</v>
      </c>
      <c r="G188" s="110" t="s">
        <v>2839</v>
      </c>
      <c r="H188" s="110" t="s">
        <v>2919</v>
      </c>
      <c r="I188" s="110" t="s">
        <v>2903</v>
      </c>
      <c r="J188" s="115" t="s">
        <v>2818</v>
      </c>
      <c r="K188" s="110" t="s">
        <v>2819</v>
      </c>
      <c r="L188" s="114">
        <v>3827859</v>
      </c>
      <c r="M188" s="114">
        <v>3817403</v>
      </c>
      <c r="N188" s="114">
        <v>1590584.5833333335</v>
      </c>
      <c r="O188" s="114">
        <v>1938612.62</v>
      </c>
      <c r="P188" s="114">
        <v>348028.03666666668</v>
      </c>
      <c r="Q188" s="111">
        <v>21.880511122352026</v>
      </c>
      <c r="R188" s="110" t="s">
        <v>2895</v>
      </c>
    </row>
    <row r="189" spans="1:18" ht="26.25" hidden="1" customHeight="1">
      <c r="A189" s="109">
        <v>43890</v>
      </c>
      <c r="B189" s="110" t="s">
        <v>16</v>
      </c>
      <c r="C189" s="110" t="s">
        <v>2019</v>
      </c>
      <c r="D189" s="110" t="s">
        <v>473</v>
      </c>
      <c r="E189" s="110" t="s">
        <v>474</v>
      </c>
      <c r="F189" s="110" t="s">
        <v>2920</v>
      </c>
      <c r="G189" s="110" t="s">
        <v>2839</v>
      </c>
      <c r="H189" s="110" t="s">
        <v>2919</v>
      </c>
      <c r="I189" s="110" t="s">
        <v>2903</v>
      </c>
      <c r="J189" s="115" t="s">
        <v>2820</v>
      </c>
      <c r="K189" s="110" t="s">
        <v>2821</v>
      </c>
      <c r="L189" s="114">
        <v>30702342</v>
      </c>
      <c r="M189" s="114">
        <v>32537548</v>
      </c>
      <c r="N189" s="114">
        <v>13557311.666666666</v>
      </c>
      <c r="O189" s="114">
        <v>13153050</v>
      </c>
      <c r="P189" s="114">
        <v>-404261.66666666669</v>
      </c>
      <c r="Q189" s="111">
        <v>-2.9818718976611267</v>
      </c>
      <c r="R189" s="110" t="s">
        <v>2896</v>
      </c>
    </row>
    <row r="190" spans="1:18" ht="26.25" hidden="1" customHeight="1">
      <c r="A190" s="109">
        <v>43890</v>
      </c>
      <c r="B190" s="110" t="s">
        <v>16</v>
      </c>
      <c r="C190" s="110" t="s">
        <v>2019</v>
      </c>
      <c r="D190" s="110" t="s">
        <v>473</v>
      </c>
      <c r="E190" s="110" t="s">
        <v>474</v>
      </c>
      <c r="F190" s="110" t="s">
        <v>2920</v>
      </c>
      <c r="G190" s="110" t="s">
        <v>2839</v>
      </c>
      <c r="H190" s="110" t="s">
        <v>2919</v>
      </c>
      <c r="I190" s="110" t="s">
        <v>2903</v>
      </c>
      <c r="J190" s="115" t="s">
        <v>2822</v>
      </c>
      <c r="K190" s="110" t="s">
        <v>2846</v>
      </c>
      <c r="L190" s="114">
        <v>5136163.93</v>
      </c>
      <c r="M190" s="114">
        <v>5667600</v>
      </c>
      <c r="N190" s="114">
        <v>2361500</v>
      </c>
      <c r="O190" s="114">
        <v>2347951.1799999997</v>
      </c>
      <c r="P190" s="114">
        <v>-13548.82</v>
      </c>
      <c r="Q190" s="111">
        <v>-0.57373787846707602</v>
      </c>
      <c r="R190" s="110" t="s">
        <v>2896</v>
      </c>
    </row>
    <row r="191" spans="1:18" ht="26.25" hidden="1" customHeight="1">
      <c r="A191" s="109">
        <v>43890</v>
      </c>
      <c r="B191" s="110" t="s">
        <v>16</v>
      </c>
      <c r="C191" s="110" t="s">
        <v>2019</v>
      </c>
      <c r="D191" s="110" t="s">
        <v>473</v>
      </c>
      <c r="E191" s="110" t="s">
        <v>474</v>
      </c>
      <c r="F191" s="110" t="s">
        <v>2920</v>
      </c>
      <c r="G191" s="110" t="s">
        <v>2839</v>
      </c>
      <c r="H191" s="110" t="s">
        <v>2919</v>
      </c>
      <c r="I191" s="110" t="s">
        <v>2903</v>
      </c>
      <c r="J191" s="115" t="s">
        <v>2823</v>
      </c>
      <c r="K191" s="110" t="s">
        <v>2824</v>
      </c>
      <c r="L191" s="114">
        <v>11082742.800000001</v>
      </c>
      <c r="M191" s="114">
        <v>11222230</v>
      </c>
      <c r="N191" s="114">
        <v>4675929.166666667</v>
      </c>
      <c r="O191" s="114">
        <v>4779537.5</v>
      </c>
      <c r="P191" s="114">
        <v>103608.33333333333</v>
      </c>
      <c r="Q191" s="111">
        <v>2.2157806425282676</v>
      </c>
      <c r="R191" s="110" t="s">
        <v>2895</v>
      </c>
    </row>
    <row r="192" spans="1:18" ht="26.25" hidden="1" customHeight="1">
      <c r="A192" s="109">
        <v>43890</v>
      </c>
      <c r="B192" s="110" t="s">
        <v>16</v>
      </c>
      <c r="C192" s="110" t="s">
        <v>2019</v>
      </c>
      <c r="D192" s="110" t="s">
        <v>473</v>
      </c>
      <c r="E192" s="110" t="s">
        <v>474</v>
      </c>
      <c r="F192" s="110" t="s">
        <v>2920</v>
      </c>
      <c r="G192" s="110" t="s">
        <v>2839</v>
      </c>
      <c r="H192" s="110" t="s">
        <v>2919</v>
      </c>
      <c r="I192" s="110" t="s">
        <v>2903</v>
      </c>
      <c r="J192" s="115" t="s">
        <v>2825</v>
      </c>
      <c r="K192" s="110" t="s">
        <v>2826</v>
      </c>
      <c r="L192" s="114">
        <v>1602602.4</v>
      </c>
      <c r="M192" s="114">
        <v>1816875</v>
      </c>
      <c r="N192" s="114">
        <v>757031.25</v>
      </c>
      <c r="O192" s="114">
        <v>697590</v>
      </c>
      <c r="P192" s="114">
        <v>-59441.25</v>
      </c>
      <c r="Q192" s="111">
        <v>-7.8518885448916409</v>
      </c>
      <c r="R192" s="110" t="s">
        <v>2896</v>
      </c>
    </row>
    <row r="193" spans="1:18" ht="26.25" hidden="1" customHeight="1">
      <c r="A193" s="109">
        <v>43890</v>
      </c>
      <c r="B193" s="110" t="s">
        <v>16</v>
      </c>
      <c r="C193" s="110" t="s">
        <v>2019</v>
      </c>
      <c r="D193" s="110" t="s">
        <v>473</v>
      </c>
      <c r="E193" s="110" t="s">
        <v>474</v>
      </c>
      <c r="F193" s="110" t="s">
        <v>2920</v>
      </c>
      <c r="G193" s="110" t="s">
        <v>2839</v>
      </c>
      <c r="H193" s="110" t="s">
        <v>2919</v>
      </c>
      <c r="I193" s="110" t="s">
        <v>2903</v>
      </c>
      <c r="J193" s="115" t="s">
        <v>2827</v>
      </c>
      <c r="K193" s="110" t="s">
        <v>2828</v>
      </c>
      <c r="L193" s="114">
        <v>4563707.75</v>
      </c>
      <c r="M193" s="114">
        <v>5350975</v>
      </c>
      <c r="N193" s="114">
        <v>2229572.9166666665</v>
      </c>
      <c r="O193" s="114">
        <v>2248749.5700000003</v>
      </c>
      <c r="P193" s="114">
        <v>19176.653333333335</v>
      </c>
      <c r="Q193" s="111">
        <v>0.8601043361256594</v>
      </c>
      <c r="R193" s="110" t="s">
        <v>2895</v>
      </c>
    </row>
    <row r="194" spans="1:18" ht="26.25" hidden="1" customHeight="1">
      <c r="A194" s="109">
        <v>43890</v>
      </c>
      <c r="B194" s="110" t="s">
        <v>16</v>
      </c>
      <c r="C194" s="110" t="s">
        <v>2019</v>
      </c>
      <c r="D194" s="110" t="s">
        <v>473</v>
      </c>
      <c r="E194" s="110" t="s">
        <v>474</v>
      </c>
      <c r="F194" s="110" t="s">
        <v>2920</v>
      </c>
      <c r="G194" s="110" t="s">
        <v>2839</v>
      </c>
      <c r="H194" s="110" t="s">
        <v>2919</v>
      </c>
      <c r="I194" s="110" t="s">
        <v>2903</v>
      </c>
      <c r="J194" s="115" t="s">
        <v>2829</v>
      </c>
      <c r="K194" s="110" t="s">
        <v>2830</v>
      </c>
      <c r="L194" s="114">
        <v>2402334.64</v>
      </c>
      <c r="M194" s="114">
        <v>2351916</v>
      </c>
      <c r="N194" s="114">
        <v>979965</v>
      </c>
      <c r="O194" s="114">
        <v>875857.04999999993</v>
      </c>
      <c r="P194" s="114">
        <v>-104107.95</v>
      </c>
      <c r="Q194" s="111">
        <v>-10.62363961978234</v>
      </c>
      <c r="R194" s="110" t="s">
        <v>2896</v>
      </c>
    </row>
    <row r="195" spans="1:18" ht="26.25" hidden="1" customHeight="1">
      <c r="A195" s="109">
        <v>43890</v>
      </c>
      <c r="B195" s="110" t="s">
        <v>16</v>
      </c>
      <c r="C195" s="110" t="s">
        <v>2019</v>
      </c>
      <c r="D195" s="110" t="s">
        <v>473</v>
      </c>
      <c r="E195" s="110" t="s">
        <v>474</v>
      </c>
      <c r="F195" s="110" t="s">
        <v>2920</v>
      </c>
      <c r="G195" s="110" t="s">
        <v>2839</v>
      </c>
      <c r="H195" s="110" t="s">
        <v>2919</v>
      </c>
      <c r="I195" s="110" t="s">
        <v>2903</v>
      </c>
      <c r="J195" s="115" t="s">
        <v>2831</v>
      </c>
      <c r="K195" s="110" t="s">
        <v>2832</v>
      </c>
      <c r="L195" s="114">
        <v>2271797.86</v>
      </c>
      <c r="M195" s="114">
        <v>2469361.19</v>
      </c>
      <c r="N195" s="114">
        <v>1028900.4958333332</v>
      </c>
      <c r="O195" s="114">
        <v>948801.06</v>
      </c>
      <c r="P195" s="114">
        <v>-80099.435833333337</v>
      </c>
      <c r="Q195" s="111">
        <v>-7.7849545371691864</v>
      </c>
      <c r="R195" s="110" t="s">
        <v>2896</v>
      </c>
    </row>
    <row r="196" spans="1:18" ht="26.25" hidden="1" customHeight="1">
      <c r="A196" s="109">
        <v>43890</v>
      </c>
      <c r="B196" s="110" t="s">
        <v>16</v>
      </c>
      <c r="C196" s="110" t="s">
        <v>2019</v>
      </c>
      <c r="D196" s="110" t="s">
        <v>473</v>
      </c>
      <c r="E196" s="110" t="s">
        <v>474</v>
      </c>
      <c r="F196" s="110" t="s">
        <v>2920</v>
      </c>
      <c r="G196" s="110" t="s">
        <v>2839</v>
      </c>
      <c r="H196" s="110" t="s">
        <v>2919</v>
      </c>
      <c r="I196" s="110" t="s">
        <v>2903</v>
      </c>
      <c r="J196" s="115" t="s">
        <v>2833</v>
      </c>
      <c r="K196" s="110" t="s">
        <v>2834</v>
      </c>
      <c r="L196" s="114">
        <v>5431642.0199999996</v>
      </c>
      <c r="M196" s="114">
        <v>5999153.0199999996</v>
      </c>
      <c r="N196" s="114">
        <v>2499647.0916666668</v>
      </c>
      <c r="O196" s="114">
        <v>2523471.6800000002</v>
      </c>
      <c r="P196" s="114">
        <v>23824.588333333333</v>
      </c>
      <c r="Q196" s="111">
        <v>0.95311807865837705</v>
      </c>
      <c r="R196" s="110" t="s">
        <v>2895</v>
      </c>
    </row>
    <row r="197" spans="1:18" ht="26.25" hidden="1" customHeight="1">
      <c r="A197" s="109">
        <v>43890</v>
      </c>
      <c r="B197" s="110" t="s">
        <v>16</v>
      </c>
      <c r="C197" s="110" t="s">
        <v>2019</v>
      </c>
      <c r="D197" s="110" t="s">
        <v>473</v>
      </c>
      <c r="E197" s="110" t="s">
        <v>474</v>
      </c>
      <c r="F197" s="110" t="s">
        <v>2920</v>
      </c>
      <c r="G197" s="110" t="s">
        <v>2839</v>
      </c>
      <c r="H197" s="110" t="s">
        <v>2919</v>
      </c>
      <c r="I197" s="110" t="s">
        <v>2903</v>
      </c>
      <c r="J197" s="115" t="s">
        <v>2835</v>
      </c>
      <c r="K197" s="110" t="s">
        <v>2836</v>
      </c>
      <c r="L197" s="114">
        <v>61795.98</v>
      </c>
      <c r="M197" s="114">
        <v>63000</v>
      </c>
      <c r="N197" s="114">
        <v>26250</v>
      </c>
      <c r="O197" s="114">
        <v>20884.8</v>
      </c>
      <c r="P197" s="114">
        <v>-5365.2</v>
      </c>
      <c r="Q197" s="111">
        <v>-20.438857142857142</v>
      </c>
      <c r="R197" s="110" t="s">
        <v>2896</v>
      </c>
    </row>
    <row r="198" spans="1:18" ht="26.25" hidden="1" customHeight="1">
      <c r="A198" s="109">
        <v>43890</v>
      </c>
      <c r="B198" s="110" t="s">
        <v>16</v>
      </c>
      <c r="C198" s="110" t="s">
        <v>2019</v>
      </c>
      <c r="D198" s="110" t="s">
        <v>473</v>
      </c>
      <c r="E198" s="110" t="s">
        <v>474</v>
      </c>
      <c r="F198" s="110" t="s">
        <v>2920</v>
      </c>
      <c r="G198" s="110" t="s">
        <v>2839</v>
      </c>
      <c r="H198" s="110" t="s">
        <v>2919</v>
      </c>
      <c r="I198" s="110" t="s">
        <v>2903</v>
      </c>
      <c r="J198" s="115" t="s">
        <v>2837</v>
      </c>
      <c r="K198" s="110" t="s">
        <v>2838</v>
      </c>
      <c r="L198" s="114">
        <v>11597230.32</v>
      </c>
      <c r="M198" s="114">
        <v>11862870</v>
      </c>
      <c r="N198" s="114">
        <v>4942862.5</v>
      </c>
      <c r="O198" s="114">
        <v>4071427.45</v>
      </c>
      <c r="P198" s="114">
        <v>-871435.05</v>
      </c>
      <c r="Q198" s="111">
        <v>-17.630169764989418</v>
      </c>
      <c r="R198" s="110" t="s">
        <v>2896</v>
      </c>
    </row>
    <row r="199" spans="1:18" ht="26.25" hidden="1" customHeight="1">
      <c r="A199" s="109">
        <v>43890</v>
      </c>
      <c r="B199" s="110" t="s">
        <v>16</v>
      </c>
      <c r="C199" s="110" t="s">
        <v>2019</v>
      </c>
      <c r="D199" s="110" t="s">
        <v>473</v>
      </c>
      <c r="E199" s="110" t="s">
        <v>474</v>
      </c>
      <c r="F199" s="110" t="s">
        <v>2921</v>
      </c>
      <c r="G199" s="110" t="s">
        <v>2897</v>
      </c>
      <c r="H199" s="110" t="s">
        <v>2920</v>
      </c>
      <c r="I199" s="110" t="s">
        <v>1944</v>
      </c>
      <c r="J199" s="117" t="s">
        <v>2852</v>
      </c>
      <c r="K199" s="110" t="s">
        <v>2898</v>
      </c>
      <c r="L199" s="114">
        <v>7897885.21</v>
      </c>
      <c r="M199" s="114">
        <v>0</v>
      </c>
      <c r="N199" s="114">
        <v>0</v>
      </c>
      <c r="O199" s="114">
        <v>12165965.200000003</v>
      </c>
      <c r="P199" s="114">
        <v>12165965.199999999</v>
      </c>
      <c r="Q199" s="112"/>
      <c r="R199" s="110" t="s">
        <v>2896</v>
      </c>
    </row>
    <row r="200" spans="1:18" ht="26.25" hidden="1" customHeight="1">
      <c r="A200" s="109">
        <v>43890</v>
      </c>
      <c r="B200" s="110" t="s">
        <v>16</v>
      </c>
      <c r="C200" s="110" t="s">
        <v>2019</v>
      </c>
      <c r="D200" s="110" t="s">
        <v>473</v>
      </c>
      <c r="E200" s="110" t="s">
        <v>474</v>
      </c>
      <c r="F200" s="110" t="s">
        <v>2922</v>
      </c>
      <c r="G200" s="110" t="s">
        <v>2899</v>
      </c>
      <c r="H200" s="110" t="s">
        <v>2923</v>
      </c>
      <c r="I200" s="110" t="s">
        <v>1944</v>
      </c>
      <c r="J200" s="117" t="s">
        <v>2853</v>
      </c>
      <c r="K200" s="110" t="s">
        <v>2900</v>
      </c>
      <c r="L200" s="114">
        <v>29779981.300000001</v>
      </c>
      <c r="M200" s="114">
        <v>0</v>
      </c>
      <c r="N200" s="114">
        <v>0</v>
      </c>
      <c r="O200" s="114">
        <v>32888037.820000004</v>
      </c>
      <c r="P200" s="114">
        <v>32888037.82</v>
      </c>
      <c r="Q200" s="112"/>
      <c r="R200" s="110" t="s">
        <v>2896</v>
      </c>
    </row>
    <row r="201" spans="1:18" ht="26.25" hidden="1" customHeight="1">
      <c r="A201" s="109">
        <v>43890</v>
      </c>
      <c r="B201" s="110" t="s">
        <v>16</v>
      </c>
      <c r="C201" s="110" t="s">
        <v>2019</v>
      </c>
      <c r="D201" s="110" t="s">
        <v>473</v>
      </c>
      <c r="E201" s="110" t="s">
        <v>474</v>
      </c>
      <c r="F201" s="110" t="s">
        <v>2922</v>
      </c>
      <c r="G201" s="110" t="s">
        <v>2899</v>
      </c>
      <c r="H201" s="110" t="s">
        <v>2923</v>
      </c>
      <c r="I201" s="110" t="s">
        <v>1944</v>
      </c>
      <c r="J201" s="117" t="s">
        <v>2854</v>
      </c>
      <c r="K201" s="110" t="s">
        <v>2901</v>
      </c>
      <c r="L201" s="114">
        <v>-29808792.18</v>
      </c>
      <c r="M201" s="114">
        <v>0</v>
      </c>
      <c r="N201" s="114">
        <v>0</v>
      </c>
      <c r="O201" s="114">
        <v>-28453823.75</v>
      </c>
      <c r="P201" s="114">
        <v>-28453823.75</v>
      </c>
      <c r="Q201" s="112"/>
      <c r="R201" s="110" t="s">
        <v>2896</v>
      </c>
    </row>
    <row r="202" spans="1:18" ht="26.25" hidden="1" customHeight="1">
      <c r="A202" s="109">
        <v>43890</v>
      </c>
      <c r="B202" s="110" t="s">
        <v>16</v>
      </c>
      <c r="C202" s="110" t="s">
        <v>2019</v>
      </c>
      <c r="D202" s="110" t="s">
        <v>475</v>
      </c>
      <c r="E202" s="110" t="s">
        <v>476</v>
      </c>
      <c r="F202" s="110" t="s">
        <v>2919</v>
      </c>
      <c r="G202" s="110" t="s">
        <v>2811</v>
      </c>
      <c r="H202" s="110" t="s">
        <v>2919</v>
      </c>
      <c r="I202" s="110" t="s">
        <v>2903</v>
      </c>
      <c r="J202" s="117" t="s">
        <v>2790</v>
      </c>
      <c r="K202" s="110" t="s">
        <v>2791</v>
      </c>
      <c r="L202" s="114">
        <v>43200916.390000001</v>
      </c>
      <c r="M202" s="114">
        <v>35000000</v>
      </c>
      <c r="N202" s="114">
        <v>14583333.333333334</v>
      </c>
      <c r="O202" s="114">
        <v>23863728.090000022</v>
      </c>
      <c r="P202" s="114">
        <v>9280394.7566666659</v>
      </c>
      <c r="Q202" s="111">
        <v>63.636992617142852</v>
      </c>
      <c r="R202" s="110" t="s">
        <v>2896</v>
      </c>
    </row>
    <row r="203" spans="1:18" ht="26.25" hidden="1" customHeight="1">
      <c r="A203" s="109">
        <v>43890</v>
      </c>
      <c r="B203" s="110" t="s">
        <v>16</v>
      </c>
      <c r="C203" s="110" t="s">
        <v>2019</v>
      </c>
      <c r="D203" s="110" t="s">
        <v>475</v>
      </c>
      <c r="E203" s="110" t="s">
        <v>476</v>
      </c>
      <c r="F203" s="110" t="s">
        <v>2919</v>
      </c>
      <c r="G203" s="110" t="s">
        <v>2811</v>
      </c>
      <c r="H203" s="110" t="s">
        <v>2919</v>
      </c>
      <c r="I203" s="110" t="s">
        <v>2903</v>
      </c>
      <c r="J203" s="117" t="s">
        <v>2792</v>
      </c>
      <c r="K203" s="110" t="s">
        <v>2793</v>
      </c>
      <c r="L203" s="114">
        <v>174060</v>
      </c>
      <c r="M203" s="114">
        <v>150000</v>
      </c>
      <c r="N203" s="114">
        <v>62500</v>
      </c>
      <c r="O203" s="114">
        <v>67500</v>
      </c>
      <c r="P203" s="114">
        <v>5000</v>
      </c>
      <c r="Q203" s="111">
        <v>8</v>
      </c>
      <c r="R203" s="110" t="s">
        <v>2896</v>
      </c>
    </row>
    <row r="204" spans="1:18" ht="26.25" hidden="1" customHeight="1">
      <c r="A204" s="109">
        <v>43890</v>
      </c>
      <c r="B204" s="110" t="s">
        <v>16</v>
      </c>
      <c r="C204" s="110" t="s">
        <v>2019</v>
      </c>
      <c r="D204" s="110" t="s">
        <v>475</v>
      </c>
      <c r="E204" s="110" t="s">
        <v>476</v>
      </c>
      <c r="F204" s="110" t="s">
        <v>2919</v>
      </c>
      <c r="G204" s="110" t="s">
        <v>2811</v>
      </c>
      <c r="H204" s="110" t="s">
        <v>2919</v>
      </c>
      <c r="I204" s="110" t="s">
        <v>2903</v>
      </c>
      <c r="J204" s="117" t="s">
        <v>2794</v>
      </c>
      <c r="K204" s="110" t="s">
        <v>2795</v>
      </c>
      <c r="L204" s="114">
        <v>391447.2</v>
      </c>
      <c r="M204" s="114">
        <v>350000</v>
      </c>
      <c r="N204" s="114">
        <v>145833.33333333334</v>
      </c>
      <c r="O204" s="114">
        <v>101663</v>
      </c>
      <c r="P204" s="114">
        <v>-44170.333333333336</v>
      </c>
      <c r="Q204" s="111">
        <v>-30.288228571428569</v>
      </c>
      <c r="R204" s="110" t="s">
        <v>2895</v>
      </c>
    </row>
    <row r="205" spans="1:18" ht="26.25" hidden="1" customHeight="1">
      <c r="A205" s="109">
        <v>43890</v>
      </c>
      <c r="B205" s="110" t="s">
        <v>16</v>
      </c>
      <c r="C205" s="110" t="s">
        <v>2019</v>
      </c>
      <c r="D205" s="110" t="s">
        <v>475</v>
      </c>
      <c r="E205" s="110" t="s">
        <v>476</v>
      </c>
      <c r="F205" s="110" t="s">
        <v>2919</v>
      </c>
      <c r="G205" s="110" t="s">
        <v>2811</v>
      </c>
      <c r="H205" s="110" t="s">
        <v>2919</v>
      </c>
      <c r="I205" s="110" t="s">
        <v>2903</v>
      </c>
      <c r="J205" s="117" t="s">
        <v>2797</v>
      </c>
      <c r="K205" s="110" t="s">
        <v>2798</v>
      </c>
      <c r="L205" s="114">
        <v>6698352.2400000002</v>
      </c>
      <c r="M205" s="114">
        <v>6400000</v>
      </c>
      <c r="N205" s="114">
        <v>2666666.666666667</v>
      </c>
      <c r="O205" s="114">
        <v>2712318.41</v>
      </c>
      <c r="P205" s="114">
        <v>45651.743333333332</v>
      </c>
      <c r="Q205" s="111">
        <v>1.711940375</v>
      </c>
      <c r="R205" s="110" t="s">
        <v>2896</v>
      </c>
    </row>
    <row r="206" spans="1:18" ht="26.25" hidden="1" customHeight="1">
      <c r="A206" s="109">
        <v>43890</v>
      </c>
      <c r="B206" s="110" t="s">
        <v>16</v>
      </c>
      <c r="C206" s="110" t="s">
        <v>2019</v>
      </c>
      <c r="D206" s="110" t="s">
        <v>475</v>
      </c>
      <c r="E206" s="110" t="s">
        <v>476</v>
      </c>
      <c r="F206" s="110" t="s">
        <v>2919</v>
      </c>
      <c r="G206" s="110" t="s">
        <v>2811</v>
      </c>
      <c r="H206" s="110" t="s">
        <v>2919</v>
      </c>
      <c r="I206" s="110" t="s">
        <v>2903</v>
      </c>
      <c r="J206" s="117" t="s">
        <v>2799</v>
      </c>
      <c r="K206" s="110" t="s">
        <v>2800</v>
      </c>
      <c r="L206" s="114">
        <v>3511702.37</v>
      </c>
      <c r="M206" s="114">
        <v>3200000</v>
      </c>
      <c r="N206" s="114">
        <v>1333333.3333333335</v>
      </c>
      <c r="O206" s="114">
        <v>1510774.8499999999</v>
      </c>
      <c r="P206" s="114">
        <v>177441.51666666666</v>
      </c>
      <c r="Q206" s="111">
        <v>13.30811375</v>
      </c>
      <c r="R206" s="110" t="s">
        <v>2896</v>
      </c>
    </row>
    <row r="207" spans="1:18" ht="26.25" hidden="1" customHeight="1">
      <c r="A207" s="109">
        <v>43890</v>
      </c>
      <c r="B207" s="110" t="s">
        <v>16</v>
      </c>
      <c r="C207" s="110" t="s">
        <v>2019</v>
      </c>
      <c r="D207" s="110" t="s">
        <v>475</v>
      </c>
      <c r="E207" s="110" t="s">
        <v>476</v>
      </c>
      <c r="F207" s="110" t="s">
        <v>2919</v>
      </c>
      <c r="G207" s="110" t="s">
        <v>2811</v>
      </c>
      <c r="H207" s="110" t="s">
        <v>2919</v>
      </c>
      <c r="I207" s="110" t="s">
        <v>2903</v>
      </c>
      <c r="J207" s="117" t="s">
        <v>2801</v>
      </c>
      <c r="K207" s="110" t="s">
        <v>2802</v>
      </c>
      <c r="L207" s="114">
        <v>86010.12</v>
      </c>
      <c r="M207" s="114">
        <v>70000</v>
      </c>
      <c r="N207" s="114">
        <v>29166.666666666668</v>
      </c>
      <c r="O207" s="114">
        <v>89324.98</v>
      </c>
      <c r="P207" s="114">
        <v>60158.313333333339</v>
      </c>
      <c r="Q207" s="111">
        <v>206.25707428571425</v>
      </c>
      <c r="R207" s="110" t="s">
        <v>2896</v>
      </c>
    </row>
    <row r="208" spans="1:18" ht="26.25" hidden="1" customHeight="1">
      <c r="A208" s="109">
        <v>43890</v>
      </c>
      <c r="B208" s="110" t="s">
        <v>16</v>
      </c>
      <c r="C208" s="110" t="s">
        <v>2019</v>
      </c>
      <c r="D208" s="110" t="s">
        <v>475</v>
      </c>
      <c r="E208" s="110" t="s">
        <v>476</v>
      </c>
      <c r="F208" s="110" t="s">
        <v>2919</v>
      </c>
      <c r="G208" s="110" t="s">
        <v>2811</v>
      </c>
      <c r="H208" s="110" t="s">
        <v>2919</v>
      </c>
      <c r="I208" s="110" t="s">
        <v>2903</v>
      </c>
      <c r="J208" s="117" t="s">
        <v>2803</v>
      </c>
      <c r="K208" s="110" t="s">
        <v>2804</v>
      </c>
      <c r="L208" s="114">
        <v>5890598.04</v>
      </c>
      <c r="M208" s="114">
        <v>6000000</v>
      </c>
      <c r="N208" s="114">
        <v>2500000</v>
      </c>
      <c r="O208" s="114">
        <v>2603601.4499999997</v>
      </c>
      <c r="P208" s="114">
        <v>103601.45</v>
      </c>
      <c r="Q208" s="111">
        <v>4.1440580000000002</v>
      </c>
      <c r="R208" s="110" t="s">
        <v>2896</v>
      </c>
    </row>
    <row r="209" spans="1:18" ht="26.25" hidden="1" customHeight="1">
      <c r="A209" s="109">
        <v>43890</v>
      </c>
      <c r="B209" s="110" t="s">
        <v>16</v>
      </c>
      <c r="C209" s="110" t="s">
        <v>2019</v>
      </c>
      <c r="D209" s="110" t="s">
        <v>475</v>
      </c>
      <c r="E209" s="110" t="s">
        <v>476</v>
      </c>
      <c r="F209" s="110" t="s">
        <v>2919</v>
      </c>
      <c r="G209" s="110" t="s">
        <v>2811</v>
      </c>
      <c r="H209" s="110" t="s">
        <v>2919</v>
      </c>
      <c r="I209" s="110" t="s">
        <v>2903</v>
      </c>
      <c r="J209" s="117" t="s">
        <v>2805</v>
      </c>
      <c r="K209" s="110" t="s">
        <v>2806</v>
      </c>
      <c r="L209" s="114">
        <v>28934285.57</v>
      </c>
      <c r="M209" s="114">
        <v>33000000</v>
      </c>
      <c r="N209" s="114">
        <v>13750000</v>
      </c>
      <c r="O209" s="114">
        <v>11841186.130000001</v>
      </c>
      <c r="P209" s="114">
        <v>-1908813.87</v>
      </c>
      <c r="Q209" s="111">
        <v>-13.882282690909092</v>
      </c>
      <c r="R209" s="110" t="s">
        <v>2895</v>
      </c>
    </row>
    <row r="210" spans="1:18" ht="26.25" hidden="1" customHeight="1">
      <c r="A210" s="109">
        <v>43890</v>
      </c>
      <c r="B210" s="110" t="s">
        <v>16</v>
      </c>
      <c r="C210" s="110" t="s">
        <v>2019</v>
      </c>
      <c r="D210" s="110" t="s">
        <v>475</v>
      </c>
      <c r="E210" s="110" t="s">
        <v>476</v>
      </c>
      <c r="F210" s="110" t="s">
        <v>2919</v>
      </c>
      <c r="G210" s="110" t="s">
        <v>2811</v>
      </c>
      <c r="H210" s="110" t="s">
        <v>2919</v>
      </c>
      <c r="I210" s="110" t="s">
        <v>2903</v>
      </c>
      <c r="J210" s="117" t="s">
        <v>2807</v>
      </c>
      <c r="K210" s="110" t="s">
        <v>2808</v>
      </c>
      <c r="L210" s="114">
        <v>5077616.72</v>
      </c>
      <c r="M210" s="114">
        <v>5000000</v>
      </c>
      <c r="N210" s="114">
        <v>2083333.3333333333</v>
      </c>
      <c r="O210" s="114">
        <v>2426426.4</v>
      </c>
      <c r="P210" s="114">
        <v>343093.06666666671</v>
      </c>
      <c r="Q210" s="111">
        <v>16.468467199999999</v>
      </c>
      <c r="R210" s="110" t="s">
        <v>2896</v>
      </c>
    </row>
    <row r="211" spans="1:18" ht="26.25" hidden="1" customHeight="1">
      <c r="A211" s="109">
        <v>43890</v>
      </c>
      <c r="B211" s="110" t="s">
        <v>16</v>
      </c>
      <c r="C211" s="110" t="s">
        <v>2019</v>
      </c>
      <c r="D211" s="110" t="s">
        <v>475</v>
      </c>
      <c r="E211" s="110" t="s">
        <v>476</v>
      </c>
      <c r="F211" s="110" t="s">
        <v>2919</v>
      </c>
      <c r="G211" s="110" t="s">
        <v>2811</v>
      </c>
      <c r="H211" s="110" t="s">
        <v>2919</v>
      </c>
      <c r="I211" s="110" t="s">
        <v>2903</v>
      </c>
      <c r="J211" s="117" t="s">
        <v>2809</v>
      </c>
      <c r="K211" s="110" t="s">
        <v>2810</v>
      </c>
      <c r="L211" s="114">
        <v>896089.04</v>
      </c>
      <c r="M211" s="114">
        <v>1170117.77</v>
      </c>
      <c r="N211" s="114">
        <v>487549.07083333342</v>
      </c>
      <c r="O211" s="114">
        <v>0</v>
      </c>
      <c r="P211" s="114">
        <v>-487549.07083333342</v>
      </c>
      <c r="Q211" s="111">
        <v>-100</v>
      </c>
      <c r="R211" s="110" t="s">
        <v>2895</v>
      </c>
    </row>
    <row r="212" spans="1:18" ht="26.25" hidden="1" customHeight="1">
      <c r="A212" s="109">
        <v>43890</v>
      </c>
      <c r="B212" s="110" t="s">
        <v>16</v>
      </c>
      <c r="C212" s="110" t="s">
        <v>2019</v>
      </c>
      <c r="D212" s="110" t="s">
        <v>475</v>
      </c>
      <c r="E212" s="110" t="s">
        <v>476</v>
      </c>
      <c r="F212" s="110" t="s">
        <v>2919</v>
      </c>
      <c r="G212" s="110" t="s">
        <v>2811</v>
      </c>
      <c r="H212" s="110" t="s">
        <v>2919</v>
      </c>
      <c r="I212" s="110" t="s">
        <v>2903</v>
      </c>
      <c r="J212" s="117" t="s">
        <v>2868</v>
      </c>
      <c r="K212" s="110" t="s">
        <v>2796</v>
      </c>
      <c r="L212" s="114">
        <v>790267.65</v>
      </c>
      <c r="M212" s="114">
        <v>800000</v>
      </c>
      <c r="N212" s="114">
        <v>333333.33333333337</v>
      </c>
      <c r="O212" s="114">
        <v>400739.50000000006</v>
      </c>
      <c r="P212" s="114">
        <v>67406.166666666672</v>
      </c>
      <c r="Q212" s="111">
        <v>20.22185</v>
      </c>
      <c r="R212" s="110" t="s">
        <v>2896</v>
      </c>
    </row>
    <row r="213" spans="1:18" ht="26.25" hidden="1" customHeight="1">
      <c r="A213" s="109">
        <v>43890</v>
      </c>
      <c r="B213" s="110" t="s">
        <v>16</v>
      </c>
      <c r="C213" s="110" t="s">
        <v>2019</v>
      </c>
      <c r="D213" s="110" t="s">
        <v>475</v>
      </c>
      <c r="E213" s="110" t="s">
        <v>476</v>
      </c>
      <c r="F213" s="110" t="s">
        <v>2920</v>
      </c>
      <c r="G213" s="110" t="s">
        <v>2839</v>
      </c>
      <c r="H213" s="110" t="s">
        <v>2919</v>
      </c>
      <c r="I213" s="110" t="s">
        <v>2903</v>
      </c>
      <c r="J213" s="115" t="s">
        <v>2812</v>
      </c>
      <c r="K213" s="110" t="s">
        <v>2813</v>
      </c>
      <c r="L213" s="114">
        <v>9027542.8300000001</v>
      </c>
      <c r="M213" s="114">
        <v>9000000</v>
      </c>
      <c r="N213" s="114">
        <v>3750000</v>
      </c>
      <c r="O213" s="114">
        <v>2711862.27</v>
      </c>
      <c r="P213" s="114">
        <v>-1038137.73</v>
      </c>
      <c r="Q213" s="111">
        <v>-27.6836728</v>
      </c>
      <c r="R213" s="110" t="s">
        <v>2896</v>
      </c>
    </row>
    <row r="214" spans="1:18" ht="26.25" hidden="1" customHeight="1">
      <c r="A214" s="109">
        <v>43890</v>
      </c>
      <c r="B214" s="110" t="s">
        <v>16</v>
      </c>
      <c r="C214" s="110" t="s">
        <v>2019</v>
      </c>
      <c r="D214" s="110" t="s">
        <v>475</v>
      </c>
      <c r="E214" s="110" t="s">
        <v>476</v>
      </c>
      <c r="F214" s="110" t="s">
        <v>2920</v>
      </c>
      <c r="G214" s="110" t="s">
        <v>2839</v>
      </c>
      <c r="H214" s="110" t="s">
        <v>2919</v>
      </c>
      <c r="I214" s="110" t="s">
        <v>2903</v>
      </c>
      <c r="J214" s="115" t="s">
        <v>2814</v>
      </c>
      <c r="K214" s="110" t="s">
        <v>2815</v>
      </c>
      <c r="L214" s="114">
        <v>1791284.17</v>
      </c>
      <c r="M214" s="114">
        <v>2500000</v>
      </c>
      <c r="N214" s="114">
        <v>1041666.6666666666</v>
      </c>
      <c r="O214" s="114">
        <v>450145.62</v>
      </c>
      <c r="P214" s="114">
        <v>-591521.04666666675</v>
      </c>
      <c r="Q214" s="111">
        <v>-56.786020479999998</v>
      </c>
      <c r="R214" s="110" t="s">
        <v>2896</v>
      </c>
    </row>
    <row r="215" spans="1:18" ht="26.25" hidden="1" customHeight="1">
      <c r="A215" s="109">
        <v>43890</v>
      </c>
      <c r="B215" s="110" t="s">
        <v>16</v>
      </c>
      <c r="C215" s="110" t="s">
        <v>2019</v>
      </c>
      <c r="D215" s="110" t="s">
        <v>475</v>
      </c>
      <c r="E215" s="110" t="s">
        <v>476</v>
      </c>
      <c r="F215" s="110" t="s">
        <v>2920</v>
      </c>
      <c r="G215" s="110" t="s">
        <v>2839</v>
      </c>
      <c r="H215" s="110" t="s">
        <v>2919</v>
      </c>
      <c r="I215" s="110" t="s">
        <v>2903</v>
      </c>
      <c r="J215" s="115" t="s">
        <v>2816</v>
      </c>
      <c r="K215" s="110" t="s">
        <v>2817</v>
      </c>
      <c r="L215" s="114">
        <v>135760.79999999999</v>
      </c>
      <c r="M215" s="114">
        <v>300000</v>
      </c>
      <c r="N215" s="114">
        <v>125000</v>
      </c>
      <c r="O215" s="114">
        <v>95949.18</v>
      </c>
      <c r="P215" s="114">
        <v>-29050.82</v>
      </c>
      <c r="Q215" s="111">
        <v>-23.240656000000001</v>
      </c>
      <c r="R215" s="110" t="s">
        <v>2896</v>
      </c>
    </row>
    <row r="216" spans="1:18" ht="26.25" hidden="1" customHeight="1">
      <c r="A216" s="109">
        <v>43890</v>
      </c>
      <c r="B216" s="110" t="s">
        <v>16</v>
      </c>
      <c r="C216" s="110" t="s">
        <v>2019</v>
      </c>
      <c r="D216" s="110" t="s">
        <v>475</v>
      </c>
      <c r="E216" s="110" t="s">
        <v>476</v>
      </c>
      <c r="F216" s="110" t="s">
        <v>2920</v>
      </c>
      <c r="G216" s="110" t="s">
        <v>2839</v>
      </c>
      <c r="H216" s="110" t="s">
        <v>2919</v>
      </c>
      <c r="I216" s="110" t="s">
        <v>2903</v>
      </c>
      <c r="J216" s="115" t="s">
        <v>2818</v>
      </c>
      <c r="K216" s="110" t="s">
        <v>2819</v>
      </c>
      <c r="L216" s="114">
        <v>2438594.2400000002</v>
      </c>
      <c r="M216" s="114">
        <v>2500000</v>
      </c>
      <c r="N216" s="114">
        <v>1041666.6666666666</v>
      </c>
      <c r="O216" s="114">
        <v>867678</v>
      </c>
      <c r="P216" s="114">
        <v>-173988.66666666669</v>
      </c>
      <c r="Q216" s="111">
        <v>-16.702912000000001</v>
      </c>
      <c r="R216" s="110" t="s">
        <v>2896</v>
      </c>
    </row>
    <row r="217" spans="1:18" ht="26.25" hidden="1" customHeight="1">
      <c r="A217" s="109">
        <v>43890</v>
      </c>
      <c r="B217" s="110" t="s">
        <v>16</v>
      </c>
      <c r="C217" s="110" t="s">
        <v>2019</v>
      </c>
      <c r="D217" s="110" t="s">
        <v>475</v>
      </c>
      <c r="E217" s="110" t="s">
        <v>476</v>
      </c>
      <c r="F217" s="110" t="s">
        <v>2920</v>
      </c>
      <c r="G217" s="110" t="s">
        <v>2839</v>
      </c>
      <c r="H217" s="110" t="s">
        <v>2919</v>
      </c>
      <c r="I217" s="110" t="s">
        <v>2903</v>
      </c>
      <c r="J217" s="115" t="s">
        <v>2820</v>
      </c>
      <c r="K217" s="110" t="s">
        <v>2821</v>
      </c>
      <c r="L217" s="114">
        <v>29016725.559999999</v>
      </c>
      <c r="M217" s="114">
        <v>33000000</v>
      </c>
      <c r="N217" s="114">
        <v>13750000</v>
      </c>
      <c r="O217" s="114">
        <v>11841186.130000001</v>
      </c>
      <c r="P217" s="114">
        <v>-1908813.87</v>
      </c>
      <c r="Q217" s="111">
        <v>-13.882282690909092</v>
      </c>
      <c r="R217" s="110" t="s">
        <v>2896</v>
      </c>
    </row>
    <row r="218" spans="1:18" ht="26.25" hidden="1" customHeight="1">
      <c r="A218" s="109">
        <v>43890</v>
      </c>
      <c r="B218" s="110" t="s">
        <v>16</v>
      </c>
      <c r="C218" s="110" t="s">
        <v>2019</v>
      </c>
      <c r="D218" s="110" t="s">
        <v>475</v>
      </c>
      <c r="E218" s="110" t="s">
        <v>476</v>
      </c>
      <c r="F218" s="110" t="s">
        <v>2920</v>
      </c>
      <c r="G218" s="110" t="s">
        <v>2839</v>
      </c>
      <c r="H218" s="110" t="s">
        <v>2919</v>
      </c>
      <c r="I218" s="110" t="s">
        <v>2903</v>
      </c>
      <c r="J218" s="115" t="s">
        <v>2822</v>
      </c>
      <c r="K218" s="110" t="s">
        <v>2846</v>
      </c>
      <c r="L218" s="114">
        <v>7179420</v>
      </c>
      <c r="M218" s="114">
        <v>7200000</v>
      </c>
      <c r="N218" s="114">
        <v>3000000</v>
      </c>
      <c r="O218" s="114">
        <v>3121329.4</v>
      </c>
      <c r="P218" s="114">
        <v>121329.4</v>
      </c>
      <c r="Q218" s="111">
        <v>4.0443133333333341</v>
      </c>
      <c r="R218" s="110" t="s">
        <v>2895</v>
      </c>
    </row>
    <row r="219" spans="1:18" ht="26.25" hidden="1" customHeight="1">
      <c r="A219" s="109">
        <v>43890</v>
      </c>
      <c r="B219" s="110" t="s">
        <v>16</v>
      </c>
      <c r="C219" s="110" t="s">
        <v>2019</v>
      </c>
      <c r="D219" s="110" t="s">
        <v>475</v>
      </c>
      <c r="E219" s="110" t="s">
        <v>476</v>
      </c>
      <c r="F219" s="110" t="s">
        <v>2920</v>
      </c>
      <c r="G219" s="110" t="s">
        <v>2839</v>
      </c>
      <c r="H219" s="110" t="s">
        <v>2919</v>
      </c>
      <c r="I219" s="110" t="s">
        <v>2903</v>
      </c>
      <c r="J219" s="115" t="s">
        <v>2823</v>
      </c>
      <c r="K219" s="110" t="s">
        <v>2824</v>
      </c>
      <c r="L219" s="114">
        <v>13583504.699999999</v>
      </c>
      <c r="M219" s="114">
        <v>13000000</v>
      </c>
      <c r="N219" s="114">
        <v>5416666.666666667</v>
      </c>
      <c r="O219" s="114">
        <v>5042112.5</v>
      </c>
      <c r="P219" s="114">
        <v>-374554.16666666669</v>
      </c>
      <c r="Q219" s="111">
        <v>-6.9148461538461534</v>
      </c>
      <c r="R219" s="110" t="s">
        <v>2896</v>
      </c>
    </row>
    <row r="220" spans="1:18" ht="26.25" hidden="1" customHeight="1">
      <c r="A220" s="109">
        <v>43890</v>
      </c>
      <c r="B220" s="110" t="s">
        <v>16</v>
      </c>
      <c r="C220" s="110" t="s">
        <v>2019</v>
      </c>
      <c r="D220" s="110" t="s">
        <v>475</v>
      </c>
      <c r="E220" s="110" t="s">
        <v>476</v>
      </c>
      <c r="F220" s="110" t="s">
        <v>2920</v>
      </c>
      <c r="G220" s="110" t="s">
        <v>2839</v>
      </c>
      <c r="H220" s="110" t="s">
        <v>2919</v>
      </c>
      <c r="I220" s="110" t="s">
        <v>2903</v>
      </c>
      <c r="J220" s="115" t="s">
        <v>2825</v>
      </c>
      <c r="K220" s="110" t="s">
        <v>2826</v>
      </c>
      <c r="L220" s="114">
        <v>2011378.23</v>
      </c>
      <c r="M220" s="114">
        <v>2000000</v>
      </c>
      <c r="N220" s="114">
        <v>833333.33333333337</v>
      </c>
      <c r="O220" s="114">
        <v>878621.20000000007</v>
      </c>
      <c r="P220" s="114">
        <v>45287.866666666669</v>
      </c>
      <c r="Q220" s="111">
        <v>5.4345439999999998</v>
      </c>
      <c r="R220" s="110" t="s">
        <v>2895</v>
      </c>
    </row>
    <row r="221" spans="1:18" ht="26.25" hidden="1" customHeight="1">
      <c r="A221" s="109">
        <v>43890</v>
      </c>
      <c r="B221" s="110" t="s">
        <v>16</v>
      </c>
      <c r="C221" s="110" t="s">
        <v>2019</v>
      </c>
      <c r="D221" s="110" t="s">
        <v>475</v>
      </c>
      <c r="E221" s="110" t="s">
        <v>476</v>
      </c>
      <c r="F221" s="110" t="s">
        <v>2920</v>
      </c>
      <c r="G221" s="110" t="s">
        <v>2839</v>
      </c>
      <c r="H221" s="110" t="s">
        <v>2919</v>
      </c>
      <c r="I221" s="110" t="s">
        <v>2903</v>
      </c>
      <c r="J221" s="115" t="s">
        <v>2827</v>
      </c>
      <c r="K221" s="110" t="s">
        <v>2828</v>
      </c>
      <c r="L221" s="114">
        <v>2032140.2</v>
      </c>
      <c r="M221" s="114">
        <v>2000000</v>
      </c>
      <c r="N221" s="114">
        <v>833333.33333333337</v>
      </c>
      <c r="O221" s="114">
        <v>1189186.94</v>
      </c>
      <c r="P221" s="114">
        <v>355853.60666666663</v>
      </c>
      <c r="Q221" s="111">
        <v>42.702432800000004</v>
      </c>
      <c r="R221" s="110" t="s">
        <v>2895</v>
      </c>
    </row>
    <row r="222" spans="1:18" ht="26.25" hidden="1" customHeight="1">
      <c r="A222" s="109">
        <v>43890</v>
      </c>
      <c r="B222" s="110" t="s">
        <v>16</v>
      </c>
      <c r="C222" s="110" t="s">
        <v>2019</v>
      </c>
      <c r="D222" s="110" t="s">
        <v>475</v>
      </c>
      <c r="E222" s="110" t="s">
        <v>476</v>
      </c>
      <c r="F222" s="110" t="s">
        <v>2920</v>
      </c>
      <c r="G222" s="110" t="s">
        <v>2839</v>
      </c>
      <c r="H222" s="110" t="s">
        <v>2919</v>
      </c>
      <c r="I222" s="110" t="s">
        <v>2903</v>
      </c>
      <c r="J222" s="115" t="s">
        <v>2829</v>
      </c>
      <c r="K222" s="110" t="s">
        <v>2830</v>
      </c>
      <c r="L222" s="114">
        <v>2691748.94</v>
      </c>
      <c r="M222" s="114">
        <v>2500000</v>
      </c>
      <c r="N222" s="114">
        <v>1041666.6666666666</v>
      </c>
      <c r="O222" s="114">
        <v>1009403.3300000001</v>
      </c>
      <c r="P222" s="114">
        <v>-32263.336666666666</v>
      </c>
      <c r="Q222" s="111">
        <v>-3.0972803199999999</v>
      </c>
      <c r="R222" s="110" t="s">
        <v>2896</v>
      </c>
    </row>
    <row r="223" spans="1:18" ht="26.25" hidden="1" customHeight="1">
      <c r="A223" s="109">
        <v>43890</v>
      </c>
      <c r="B223" s="110" t="s">
        <v>16</v>
      </c>
      <c r="C223" s="110" t="s">
        <v>2019</v>
      </c>
      <c r="D223" s="110" t="s">
        <v>475</v>
      </c>
      <c r="E223" s="110" t="s">
        <v>476</v>
      </c>
      <c r="F223" s="110" t="s">
        <v>2920</v>
      </c>
      <c r="G223" s="110" t="s">
        <v>2839</v>
      </c>
      <c r="H223" s="110" t="s">
        <v>2919</v>
      </c>
      <c r="I223" s="110" t="s">
        <v>2903</v>
      </c>
      <c r="J223" s="115" t="s">
        <v>2831</v>
      </c>
      <c r="K223" s="110" t="s">
        <v>2832</v>
      </c>
      <c r="L223" s="114">
        <v>1591636.28</v>
      </c>
      <c r="M223" s="114">
        <v>3500000</v>
      </c>
      <c r="N223" s="114">
        <v>1458333.3333333335</v>
      </c>
      <c r="O223" s="114">
        <v>648613.69999999995</v>
      </c>
      <c r="P223" s="114">
        <v>-809719.6333333333</v>
      </c>
      <c r="Q223" s="111">
        <v>-55.523631999999999</v>
      </c>
      <c r="R223" s="110" t="s">
        <v>2896</v>
      </c>
    </row>
    <row r="224" spans="1:18" ht="26.25" hidden="1" customHeight="1">
      <c r="A224" s="109">
        <v>43890</v>
      </c>
      <c r="B224" s="110" t="s">
        <v>16</v>
      </c>
      <c r="C224" s="110" t="s">
        <v>2019</v>
      </c>
      <c r="D224" s="110" t="s">
        <v>475</v>
      </c>
      <c r="E224" s="110" t="s">
        <v>476</v>
      </c>
      <c r="F224" s="110" t="s">
        <v>2920</v>
      </c>
      <c r="G224" s="110" t="s">
        <v>2839</v>
      </c>
      <c r="H224" s="110" t="s">
        <v>2919</v>
      </c>
      <c r="I224" s="110" t="s">
        <v>2903</v>
      </c>
      <c r="J224" s="115" t="s">
        <v>2833</v>
      </c>
      <c r="K224" s="110" t="s">
        <v>2834</v>
      </c>
      <c r="L224" s="114">
        <v>2678045.7200000002</v>
      </c>
      <c r="M224" s="114">
        <v>2600000</v>
      </c>
      <c r="N224" s="114">
        <v>1083333.3333333333</v>
      </c>
      <c r="O224" s="114">
        <v>1099926.5999999999</v>
      </c>
      <c r="P224" s="114">
        <v>16593.266666666666</v>
      </c>
      <c r="Q224" s="111">
        <v>1.5316861538461539</v>
      </c>
      <c r="R224" s="110" t="s">
        <v>2895</v>
      </c>
    </row>
    <row r="225" spans="1:18" ht="26.25" hidden="1" customHeight="1">
      <c r="A225" s="109">
        <v>43890</v>
      </c>
      <c r="B225" s="110" t="s">
        <v>16</v>
      </c>
      <c r="C225" s="110" t="s">
        <v>2019</v>
      </c>
      <c r="D225" s="110" t="s">
        <v>475</v>
      </c>
      <c r="E225" s="110" t="s">
        <v>476</v>
      </c>
      <c r="F225" s="110" t="s">
        <v>2920</v>
      </c>
      <c r="G225" s="110" t="s">
        <v>2839</v>
      </c>
      <c r="H225" s="110" t="s">
        <v>2919</v>
      </c>
      <c r="I225" s="110" t="s">
        <v>2903</v>
      </c>
      <c r="J225" s="115" t="s">
        <v>2835</v>
      </c>
      <c r="K225" s="110" t="s">
        <v>2836</v>
      </c>
      <c r="L225" s="114">
        <v>38277.78</v>
      </c>
      <c r="M225" s="114">
        <v>50000</v>
      </c>
      <c r="N225" s="114">
        <v>20833.333333333332</v>
      </c>
      <c r="O225" s="114">
        <v>44951.149999999994</v>
      </c>
      <c r="P225" s="114">
        <v>24117.816666666669</v>
      </c>
      <c r="Q225" s="111">
        <v>115.76552</v>
      </c>
      <c r="R225" s="110" t="s">
        <v>2895</v>
      </c>
    </row>
    <row r="226" spans="1:18" ht="26.25" hidden="1" customHeight="1">
      <c r="A226" s="109">
        <v>43890</v>
      </c>
      <c r="B226" s="110" t="s">
        <v>16</v>
      </c>
      <c r="C226" s="110" t="s">
        <v>2019</v>
      </c>
      <c r="D226" s="110" t="s">
        <v>475</v>
      </c>
      <c r="E226" s="110" t="s">
        <v>476</v>
      </c>
      <c r="F226" s="110" t="s">
        <v>2920</v>
      </c>
      <c r="G226" s="110" t="s">
        <v>2839</v>
      </c>
      <c r="H226" s="110" t="s">
        <v>2919</v>
      </c>
      <c r="I226" s="110" t="s">
        <v>2903</v>
      </c>
      <c r="J226" s="115" t="s">
        <v>2837</v>
      </c>
      <c r="K226" s="110" t="s">
        <v>2838</v>
      </c>
      <c r="L226" s="114">
        <v>10607146.5</v>
      </c>
      <c r="M226" s="114">
        <v>9000000</v>
      </c>
      <c r="N226" s="114">
        <v>3750000</v>
      </c>
      <c r="O226" s="114">
        <v>4248546.24</v>
      </c>
      <c r="P226" s="114">
        <v>498546.24</v>
      </c>
      <c r="Q226" s="111">
        <v>13.294566400000001</v>
      </c>
      <c r="R226" s="110" t="s">
        <v>2895</v>
      </c>
    </row>
    <row r="227" spans="1:18" ht="26.25" hidden="1" customHeight="1">
      <c r="A227" s="109">
        <v>43890</v>
      </c>
      <c r="B227" s="110" t="s">
        <v>16</v>
      </c>
      <c r="C227" s="110" t="s">
        <v>2019</v>
      </c>
      <c r="D227" s="110" t="s">
        <v>475</v>
      </c>
      <c r="E227" s="110" t="s">
        <v>476</v>
      </c>
      <c r="F227" s="110" t="s">
        <v>2921</v>
      </c>
      <c r="G227" s="110" t="s">
        <v>2897</v>
      </c>
      <c r="H227" s="110" t="s">
        <v>2920</v>
      </c>
      <c r="I227" s="110" t="s">
        <v>1944</v>
      </c>
      <c r="J227" s="116" t="s">
        <v>2852</v>
      </c>
      <c r="K227" s="110" t="s">
        <v>2898</v>
      </c>
      <c r="L227" s="114">
        <v>12873359.41</v>
      </c>
      <c r="M227" s="114">
        <v>0</v>
      </c>
      <c r="N227" s="114">
        <v>0</v>
      </c>
      <c r="O227" s="114">
        <v>23087113.559999991</v>
      </c>
      <c r="P227" s="114">
        <v>23087113.559999999</v>
      </c>
      <c r="Q227" s="112"/>
      <c r="R227" s="110" t="s">
        <v>2896</v>
      </c>
    </row>
    <row r="228" spans="1:18" ht="26.25" hidden="1" customHeight="1">
      <c r="A228" s="109">
        <v>43890</v>
      </c>
      <c r="B228" s="110" t="s">
        <v>16</v>
      </c>
      <c r="C228" s="110" t="s">
        <v>2019</v>
      </c>
      <c r="D228" s="110" t="s">
        <v>475</v>
      </c>
      <c r="E228" s="110" t="s">
        <v>476</v>
      </c>
      <c r="F228" s="110" t="s">
        <v>2922</v>
      </c>
      <c r="G228" s="110" t="s">
        <v>2899</v>
      </c>
      <c r="H228" s="110" t="s">
        <v>2923</v>
      </c>
      <c r="I228" s="110" t="s">
        <v>1944</v>
      </c>
      <c r="J228" s="116" t="s">
        <v>2853</v>
      </c>
      <c r="K228" s="110" t="s">
        <v>2900</v>
      </c>
      <c r="L228" s="114">
        <v>25728986.989999998</v>
      </c>
      <c r="M228" s="114">
        <v>0</v>
      </c>
      <c r="N228" s="114">
        <v>0</v>
      </c>
      <c r="O228" s="114">
        <v>31617904.73</v>
      </c>
      <c r="P228" s="114">
        <v>31617904.73</v>
      </c>
      <c r="Q228" s="112"/>
      <c r="R228" s="110" t="s">
        <v>2896</v>
      </c>
    </row>
    <row r="229" spans="1:18" ht="26.25" hidden="1" customHeight="1">
      <c r="A229" s="109">
        <v>43890</v>
      </c>
      <c r="B229" s="110" t="s">
        <v>16</v>
      </c>
      <c r="C229" s="110" t="s">
        <v>2019</v>
      </c>
      <c r="D229" s="110" t="s">
        <v>475</v>
      </c>
      <c r="E229" s="110" t="s">
        <v>476</v>
      </c>
      <c r="F229" s="110" t="s">
        <v>2922</v>
      </c>
      <c r="G229" s="110" t="s">
        <v>2899</v>
      </c>
      <c r="H229" s="110" t="s">
        <v>2923</v>
      </c>
      <c r="I229" s="110" t="s">
        <v>1944</v>
      </c>
      <c r="J229" s="116" t="s">
        <v>2854</v>
      </c>
      <c r="K229" s="110" t="s">
        <v>2901</v>
      </c>
      <c r="L229" s="114">
        <v>-24677624.100000001</v>
      </c>
      <c r="M229" s="114">
        <v>0</v>
      </c>
      <c r="N229" s="114">
        <v>0</v>
      </c>
      <c r="O229" s="114">
        <v>-21692166.170000002</v>
      </c>
      <c r="P229" s="114">
        <v>-21692166.170000002</v>
      </c>
      <c r="Q229" s="112"/>
      <c r="R229" s="110" t="s">
        <v>2896</v>
      </c>
    </row>
    <row r="230" spans="1:18" ht="26.25" hidden="1" customHeight="1">
      <c r="A230" s="109">
        <v>43890</v>
      </c>
      <c r="B230" s="110" t="s">
        <v>16</v>
      </c>
      <c r="C230" s="110" t="s">
        <v>2019</v>
      </c>
      <c r="D230" s="110" t="s">
        <v>477</v>
      </c>
      <c r="E230" s="110" t="s">
        <v>478</v>
      </c>
      <c r="F230" s="110" t="s">
        <v>2919</v>
      </c>
      <c r="G230" s="110" t="s">
        <v>2811</v>
      </c>
      <c r="H230" s="110" t="s">
        <v>2919</v>
      </c>
      <c r="I230" s="110" t="s">
        <v>2903</v>
      </c>
      <c r="J230" s="116" t="s">
        <v>2790</v>
      </c>
      <c r="K230" s="110" t="s">
        <v>2791</v>
      </c>
      <c r="L230" s="114">
        <v>43273238.759999998</v>
      </c>
      <c r="M230" s="114">
        <v>32520000</v>
      </c>
      <c r="N230" s="114">
        <v>13550000</v>
      </c>
      <c r="O230" s="114">
        <v>21779803.399999991</v>
      </c>
      <c r="P230" s="114">
        <v>8229803.4000000004</v>
      </c>
      <c r="Q230" s="111">
        <v>60.736556457564575</v>
      </c>
      <c r="R230" s="110" t="s">
        <v>2896</v>
      </c>
    </row>
    <row r="231" spans="1:18" ht="26.25" hidden="1" customHeight="1">
      <c r="A231" s="109">
        <v>43890</v>
      </c>
      <c r="B231" s="110" t="s">
        <v>16</v>
      </c>
      <c r="C231" s="110" t="s">
        <v>2019</v>
      </c>
      <c r="D231" s="110" t="s">
        <v>477</v>
      </c>
      <c r="E231" s="110" t="s">
        <v>478</v>
      </c>
      <c r="F231" s="110" t="s">
        <v>2919</v>
      </c>
      <c r="G231" s="110" t="s">
        <v>2811</v>
      </c>
      <c r="H231" s="110" t="s">
        <v>2919</v>
      </c>
      <c r="I231" s="110" t="s">
        <v>2903</v>
      </c>
      <c r="J231" s="116" t="s">
        <v>2792</v>
      </c>
      <c r="K231" s="110" t="s">
        <v>2793</v>
      </c>
      <c r="L231" s="114">
        <v>147600</v>
      </c>
      <c r="M231" s="114">
        <v>120000</v>
      </c>
      <c r="N231" s="114">
        <v>50000</v>
      </c>
      <c r="O231" s="114">
        <v>44550</v>
      </c>
      <c r="P231" s="114">
        <v>-5450</v>
      </c>
      <c r="Q231" s="111">
        <v>-10.9</v>
      </c>
      <c r="R231" s="110" t="s">
        <v>2895</v>
      </c>
    </row>
    <row r="232" spans="1:18" ht="26.25" hidden="1" customHeight="1">
      <c r="A232" s="109">
        <v>43890</v>
      </c>
      <c r="B232" s="110" t="s">
        <v>16</v>
      </c>
      <c r="C232" s="110" t="s">
        <v>2019</v>
      </c>
      <c r="D232" s="110" t="s">
        <v>477</v>
      </c>
      <c r="E232" s="110" t="s">
        <v>478</v>
      </c>
      <c r="F232" s="110" t="s">
        <v>2919</v>
      </c>
      <c r="G232" s="110" t="s">
        <v>2811</v>
      </c>
      <c r="H232" s="110" t="s">
        <v>2919</v>
      </c>
      <c r="I232" s="110" t="s">
        <v>2903</v>
      </c>
      <c r="J232" s="116" t="s">
        <v>2794</v>
      </c>
      <c r="K232" s="110" t="s">
        <v>2795</v>
      </c>
      <c r="L232" s="114">
        <v>48368.4</v>
      </c>
      <c r="M232" s="114">
        <v>120000</v>
      </c>
      <c r="N232" s="114">
        <v>50000</v>
      </c>
      <c r="O232" s="114">
        <v>90122.75</v>
      </c>
      <c r="P232" s="114">
        <v>40122.75</v>
      </c>
      <c r="Q232" s="111">
        <v>80.245500000000007</v>
      </c>
      <c r="R232" s="110" t="s">
        <v>2896</v>
      </c>
    </row>
    <row r="233" spans="1:18" ht="26.25" hidden="1" customHeight="1">
      <c r="A233" s="109">
        <v>43890</v>
      </c>
      <c r="B233" s="110" t="s">
        <v>16</v>
      </c>
      <c r="C233" s="110" t="s">
        <v>2019</v>
      </c>
      <c r="D233" s="110" t="s">
        <v>477</v>
      </c>
      <c r="E233" s="110" t="s">
        <v>478</v>
      </c>
      <c r="F233" s="110" t="s">
        <v>2919</v>
      </c>
      <c r="G233" s="110" t="s">
        <v>2811</v>
      </c>
      <c r="H233" s="110" t="s">
        <v>2919</v>
      </c>
      <c r="I233" s="110" t="s">
        <v>2903</v>
      </c>
      <c r="J233" s="116" t="s">
        <v>2797</v>
      </c>
      <c r="K233" s="110" t="s">
        <v>2798</v>
      </c>
      <c r="L233" s="114">
        <v>4734559.1900000004</v>
      </c>
      <c r="M233" s="114">
        <v>4300000</v>
      </c>
      <c r="N233" s="114">
        <v>1791666.6666666667</v>
      </c>
      <c r="O233" s="114">
        <v>2022250</v>
      </c>
      <c r="P233" s="114">
        <v>230583.33333333334</v>
      </c>
      <c r="Q233" s="111">
        <v>12.869767441860466</v>
      </c>
      <c r="R233" s="110" t="s">
        <v>2896</v>
      </c>
    </row>
    <row r="234" spans="1:18" ht="26.25" hidden="1" customHeight="1">
      <c r="A234" s="109">
        <v>43890</v>
      </c>
      <c r="B234" s="110" t="s">
        <v>16</v>
      </c>
      <c r="C234" s="110" t="s">
        <v>2019</v>
      </c>
      <c r="D234" s="110" t="s">
        <v>477</v>
      </c>
      <c r="E234" s="110" t="s">
        <v>478</v>
      </c>
      <c r="F234" s="110" t="s">
        <v>2919</v>
      </c>
      <c r="G234" s="110" t="s">
        <v>2811</v>
      </c>
      <c r="H234" s="110" t="s">
        <v>2919</v>
      </c>
      <c r="I234" s="110" t="s">
        <v>2903</v>
      </c>
      <c r="J234" s="116" t="s">
        <v>2799</v>
      </c>
      <c r="K234" s="110" t="s">
        <v>2800</v>
      </c>
      <c r="L234" s="114">
        <v>3779094.85</v>
      </c>
      <c r="M234" s="114">
        <v>3050000</v>
      </c>
      <c r="N234" s="114">
        <v>1270833.3333333335</v>
      </c>
      <c r="O234" s="114">
        <v>1579449.72</v>
      </c>
      <c r="P234" s="114">
        <v>308616.38666666666</v>
      </c>
      <c r="Q234" s="111">
        <v>24.284568131147545</v>
      </c>
      <c r="R234" s="110" t="s">
        <v>2896</v>
      </c>
    </row>
    <row r="235" spans="1:18" ht="26.25" hidden="1" customHeight="1">
      <c r="A235" s="109">
        <v>43890</v>
      </c>
      <c r="B235" s="110" t="s">
        <v>16</v>
      </c>
      <c r="C235" s="110" t="s">
        <v>2019</v>
      </c>
      <c r="D235" s="110" t="s">
        <v>477</v>
      </c>
      <c r="E235" s="110" t="s">
        <v>478</v>
      </c>
      <c r="F235" s="110" t="s">
        <v>2919</v>
      </c>
      <c r="G235" s="110" t="s">
        <v>2811</v>
      </c>
      <c r="H235" s="110" t="s">
        <v>2919</v>
      </c>
      <c r="I235" s="110" t="s">
        <v>2903</v>
      </c>
      <c r="J235" s="116" t="s">
        <v>2801</v>
      </c>
      <c r="K235" s="110" t="s">
        <v>2802</v>
      </c>
      <c r="L235" s="114">
        <v>263065.2</v>
      </c>
      <c r="M235" s="114">
        <v>174000</v>
      </c>
      <c r="N235" s="114">
        <v>72500</v>
      </c>
      <c r="O235" s="114">
        <v>261231.75</v>
      </c>
      <c r="P235" s="114">
        <v>188731.75</v>
      </c>
      <c r="Q235" s="111">
        <v>260.31965517241377</v>
      </c>
      <c r="R235" s="110" t="s">
        <v>2896</v>
      </c>
    </row>
    <row r="236" spans="1:18" ht="26.25" hidden="1" customHeight="1">
      <c r="A236" s="109">
        <v>43890</v>
      </c>
      <c r="B236" s="110" t="s">
        <v>16</v>
      </c>
      <c r="C236" s="110" t="s">
        <v>2019</v>
      </c>
      <c r="D236" s="110" t="s">
        <v>477</v>
      </c>
      <c r="E236" s="110" t="s">
        <v>478</v>
      </c>
      <c r="F236" s="110" t="s">
        <v>2919</v>
      </c>
      <c r="G236" s="110" t="s">
        <v>2811</v>
      </c>
      <c r="H236" s="110" t="s">
        <v>2919</v>
      </c>
      <c r="I236" s="110" t="s">
        <v>2903</v>
      </c>
      <c r="J236" s="116" t="s">
        <v>2803</v>
      </c>
      <c r="K236" s="110" t="s">
        <v>2804</v>
      </c>
      <c r="L236" s="114">
        <v>6923283</v>
      </c>
      <c r="M236" s="114">
        <v>5730000</v>
      </c>
      <c r="N236" s="114">
        <v>2387500</v>
      </c>
      <c r="O236" s="114">
        <v>2464048.5</v>
      </c>
      <c r="P236" s="114">
        <v>76548.5</v>
      </c>
      <c r="Q236" s="111">
        <v>3.2062198952879584</v>
      </c>
      <c r="R236" s="110" t="s">
        <v>2896</v>
      </c>
    </row>
    <row r="237" spans="1:18" ht="26.25" hidden="1" customHeight="1">
      <c r="A237" s="109">
        <v>43890</v>
      </c>
      <c r="B237" s="110" t="s">
        <v>16</v>
      </c>
      <c r="C237" s="110" t="s">
        <v>2019</v>
      </c>
      <c r="D237" s="110" t="s">
        <v>477</v>
      </c>
      <c r="E237" s="110" t="s">
        <v>478</v>
      </c>
      <c r="F237" s="110" t="s">
        <v>2919</v>
      </c>
      <c r="G237" s="110" t="s">
        <v>2811</v>
      </c>
      <c r="H237" s="110" t="s">
        <v>2919</v>
      </c>
      <c r="I237" s="110" t="s">
        <v>2903</v>
      </c>
      <c r="J237" s="116" t="s">
        <v>2805</v>
      </c>
      <c r="K237" s="110" t="s">
        <v>2806</v>
      </c>
      <c r="L237" s="114">
        <v>32861017.32</v>
      </c>
      <c r="M237" s="114">
        <v>34472300</v>
      </c>
      <c r="N237" s="114">
        <v>14363458.333333332</v>
      </c>
      <c r="O237" s="114">
        <v>14093672.470000001</v>
      </c>
      <c r="P237" s="114">
        <v>-269785.86333333334</v>
      </c>
      <c r="Q237" s="111">
        <v>-1.8782792909089328</v>
      </c>
      <c r="R237" s="110" t="s">
        <v>2895</v>
      </c>
    </row>
    <row r="238" spans="1:18" ht="26.25" hidden="1" customHeight="1">
      <c r="A238" s="109">
        <v>43890</v>
      </c>
      <c r="B238" s="110" t="s">
        <v>16</v>
      </c>
      <c r="C238" s="110" t="s">
        <v>2019</v>
      </c>
      <c r="D238" s="110" t="s">
        <v>477</v>
      </c>
      <c r="E238" s="110" t="s">
        <v>478</v>
      </c>
      <c r="F238" s="110" t="s">
        <v>2919</v>
      </c>
      <c r="G238" s="110" t="s">
        <v>2811</v>
      </c>
      <c r="H238" s="110" t="s">
        <v>2919</v>
      </c>
      <c r="I238" s="110" t="s">
        <v>2903</v>
      </c>
      <c r="J238" s="116" t="s">
        <v>2807</v>
      </c>
      <c r="K238" s="110" t="s">
        <v>2808</v>
      </c>
      <c r="L238" s="114">
        <v>7183389.0599999996</v>
      </c>
      <c r="M238" s="114">
        <v>5652630</v>
      </c>
      <c r="N238" s="114">
        <v>2355262.5</v>
      </c>
      <c r="O238" s="114">
        <v>2141782.1799999997</v>
      </c>
      <c r="P238" s="114">
        <v>-213480.32000000001</v>
      </c>
      <c r="Q238" s="111">
        <v>-9.0639714256903421</v>
      </c>
      <c r="R238" s="110" t="s">
        <v>2895</v>
      </c>
    </row>
    <row r="239" spans="1:18" ht="26.25" hidden="1" customHeight="1">
      <c r="A239" s="109">
        <v>43890</v>
      </c>
      <c r="B239" s="110" t="s">
        <v>16</v>
      </c>
      <c r="C239" s="110" t="s">
        <v>2019</v>
      </c>
      <c r="D239" s="110" t="s">
        <v>477</v>
      </c>
      <c r="E239" s="110" t="s">
        <v>478</v>
      </c>
      <c r="F239" s="110" t="s">
        <v>2919</v>
      </c>
      <c r="G239" s="110" t="s">
        <v>2811</v>
      </c>
      <c r="H239" s="110" t="s">
        <v>2919</v>
      </c>
      <c r="I239" s="110" t="s">
        <v>2903</v>
      </c>
      <c r="J239" s="116" t="s">
        <v>2873</v>
      </c>
      <c r="K239" s="110" t="s">
        <v>2874</v>
      </c>
      <c r="L239" s="114">
        <v>0</v>
      </c>
      <c r="M239" s="114">
        <v>0</v>
      </c>
      <c r="N239" s="114">
        <v>0</v>
      </c>
      <c r="O239" s="114">
        <v>0</v>
      </c>
      <c r="P239" s="114">
        <v>0</v>
      </c>
      <c r="Q239" s="112"/>
      <c r="R239" s="110" t="s">
        <v>2896</v>
      </c>
    </row>
    <row r="240" spans="1:18" ht="26.25" hidden="1" customHeight="1">
      <c r="A240" s="109">
        <v>43890</v>
      </c>
      <c r="B240" s="110" t="s">
        <v>16</v>
      </c>
      <c r="C240" s="110" t="s">
        <v>2019</v>
      </c>
      <c r="D240" s="110" t="s">
        <v>477</v>
      </c>
      <c r="E240" s="110" t="s">
        <v>478</v>
      </c>
      <c r="F240" s="110" t="s">
        <v>2919</v>
      </c>
      <c r="G240" s="110" t="s">
        <v>2811</v>
      </c>
      <c r="H240" s="110" t="s">
        <v>2919</v>
      </c>
      <c r="I240" s="110" t="s">
        <v>2903</v>
      </c>
      <c r="J240" s="116" t="s">
        <v>2809</v>
      </c>
      <c r="K240" s="110" t="s">
        <v>2810</v>
      </c>
      <c r="L240" s="114">
        <v>1772056.25</v>
      </c>
      <c r="M240" s="114">
        <v>9367580.7599999998</v>
      </c>
      <c r="N240" s="114">
        <v>3903158.65</v>
      </c>
      <c r="O240" s="114">
        <v>0</v>
      </c>
      <c r="P240" s="114">
        <v>-3903158.65</v>
      </c>
      <c r="Q240" s="111">
        <v>-100</v>
      </c>
      <c r="R240" s="110" t="s">
        <v>2895</v>
      </c>
    </row>
    <row r="241" spans="1:18" ht="26.25" hidden="1" customHeight="1">
      <c r="A241" s="109">
        <v>43890</v>
      </c>
      <c r="B241" s="110" t="s">
        <v>16</v>
      </c>
      <c r="C241" s="110" t="s">
        <v>2019</v>
      </c>
      <c r="D241" s="110" t="s">
        <v>477</v>
      </c>
      <c r="E241" s="110" t="s">
        <v>478</v>
      </c>
      <c r="F241" s="110" t="s">
        <v>2919</v>
      </c>
      <c r="G241" s="110" t="s">
        <v>2811</v>
      </c>
      <c r="H241" s="110" t="s">
        <v>2919</v>
      </c>
      <c r="I241" s="110" t="s">
        <v>2903</v>
      </c>
      <c r="J241" s="116" t="s">
        <v>2868</v>
      </c>
      <c r="K241" s="110" t="s">
        <v>2796</v>
      </c>
      <c r="L241" s="114">
        <v>555661.44999999995</v>
      </c>
      <c r="M241" s="114">
        <v>500000</v>
      </c>
      <c r="N241" s="114">
        <v>208333.33333333334</v>
      </c>
      <c r="O241" s="114">
        <v>177658.66</v>
      </c>
      <c r="P241" s="114">
        <v>-30674.673333333336</v>
      </c>
      <c r="Q241" s="111">
        <v>-14.723843199999999</v>
      </c>
      <c r="R241" s="110" t="s">
        <v>2895</v>
      </c>
    </row>
    <row r="242" spans="1:18" ht="26.25" hidden="1" customHeight="1">
      <c r="A242" s="109">
        <v>43890</v>
      </c>
      <c r="B242" s="110" t="s">
        <v>16</v>
      </c>
      <c r="C242" s="110" t="s">
        <v>2019</v>
      </c>
      <c r="D242" s="110" t="s">
        <v>477</v>
      </c>
      <c r="E242" s="110" t="s">
        <v>478</v>
      </c>
      <c r="F242" s="110" t="s">
        <v>2920</v>
      </c>
      <c r="G242" s="110" t="s">
        <v>2839</v>
      </c>
      <c r="H242" s="110" t="s">
        <v>2919</v>
      </c>
      <c r="I242" s="110" t="s">
        <v>2903</v>
      </c>
      <c r="J242" s="120" t="s">
        <v>2812</v>
      </c>
      <c r="K242" s="110" t="s">
        <v>2813</v>
      </c>
      <c r="L242" s="114">
        <v>8264261.5300000003</v>
      </c>
      <c r="M242" s="114">
        <v>7500000</v>
      </c>
      <c r="N242" s="114">
        <v>3125000</v>
      </c>
      <c r="O242" s="114">
        <v>2697861.91</v>
      </c>
      <c r="P242" s="114">
        <v>-427138.09</v>
      </c>
      <c r="Q242" s="111">
        <v>-13.668418880000001</v>
      </c>
      <c r="R242" s="110" t="s">
        <v>2896</v>
      </c>
    </row>
    <row r="243" spans="1:18" ht="26.25" hidden="1" customHeight="1">
      <c r="A243" s="109">
        <v>43890</v>
      </c>
      <c r="B243" s="110" t="s">
        <v>16</v>
      </c>
      <c r="C243" s="110" t="s">
        <v>2019</v>
      </c>
      <c r="D243" s="110" t="s">
        <v>477</v>
      </c>
      <c r="E243" s="110" t="s">
        <v>478</v>
      </c>
      <c r="F243" s="110" t="s">
        <v>2920</v>
      </c>
      <c r="G243" s="110" t="s">
        <v>2839</v>
      </c>
      <c r="H243" s="110" t="s">
        <v>2919</v>
      </c>
      <c r="I243" s="110" t="s">
        <v>2903</v>
      </c>
      <c r="J243" s="120" t="s">
        <v>2814</v>
      </c>
      <c r="K243" s="110" t="s">
        <v>2815</v>
      </c>
      <c r="L243" s="114">
        <v>1219737.6499999999</v>
      </c>
      <c r="M243" s="114">
        <v>1350000</v>
      </c>
      <c r="N243" s="114">
        <v>562500</v>
      </c>
      <c r="O243" s="114">
        <v>547443.4</v>
      </c>
      <c r="P243" s="114">
        <v>-15056.6</v>
      </c>
      <c r="Q243" s="111">
        <v>-2.6767288888888889</v>
      </c>
      <c r="R243" s="110" t="s">
        <v>2896</v>
      </c>
    </row>
    <row r="244" spans="1:18" ht="26.25" hidden="1" customHeight="1">
      <c r="A244" s="109">
        <v>43890</v>
      </c>
      <c r="B244" s="110" t="s">
        <v>16</v>
      </c>
      <c r="C244" s="110" t="s">
        <v>2019</v>
      </c>
      <c r="D244" s="110" t="s">
        <v>477</v>
      </c>
      <c r="E244" s="110" t="s">
        <v>478</v>
      </c>
      <c r="F244" s="110" t="s">
        <v>2920</v>
      </c>
      <c r="G244" s="110" t="s">
        <v>2839</v>
      </c>
      <c r="H244" s="110" t="s">
        <v>2919</v>
      </c>
      <c r="I244" s="110" t="s">
        <v>2903</v>
      </c>
      <c r="J244" s="120" t="s">
        <v>2816</v>
      </c>
      <c r="K244" s="110" t="s">
        <v>2817</v>
      </c>
      <c r="L244" s="114">
        <v>312040.14</v>
      </c>
      <c r="M244" s="114">
        <v>450000</v>
      </c>
      <c r="N244" s="114">
        <v>187500</v>
      </c>
      <c r="O244" s="114">
        <v>112354.02</v>
      </c>
      <c r="P244" s="114">
        <v>-75145.98</v>
      </c>
      <c r="Q244" s="111">
        <v>-40.077855999999997</v>
      </c>
      <c r="R244" s="110" t="s">
        <v>2896</v>
      </c>
    </row>
    <row r="245" spans="1:18" ht="26.25" hidden="1" customHeight="1">
      <c r="A245" s="109">
        <v>43890</v>
      </c>
      <c r="B245" s="110" t="s">
        <v>16</v>
      </c>
      <c r="C245" s="110" t="s">
        <v>2019</v>
      </c>
      <c r="D245" s="110" t="s">
        <v>477</v>
      </c>
      <c r="E245" s="110" t="s">
        <v>478</v>
      </c>
      <c r="F245" s="110" t="s">
        <v>2920</v>
      </c>
      <c r="G245" s="110" t="s">
        <v>2839</v>
      </c>
      <c r="H245" s="110" t="s">
        <v>2919</v>
      </c>
      <c r="I245" s="110" t="s">
        <v>2903</v>
      </c>
      <c r="J245" s="120" t="s">
        <v>2818</v>
      </c>
      <c r="K245" s="110" t="s">
        <v>2819</v>
      </c>
      <c r="L245" s="114">
        <v>1543139.16</v>
      </c>
      <c r="M245" s="114">
        <v>1500000</v>
      </c>
      <c r="N245" s="114">
        <v>625000</v>
      </c>
      <c r="O245" s="114">
        <v>754348</v>
      </c>
      <c r="P245" s="114">
        <v>129348</v>
      </c>
      <c r="Q245" s="111">
        <v>20.695679999999999</v>
      </c>
      <c r="R245" s="110" t="s">
        <v>2895</v>
      </c>
    </row>
    <row r="246" spans="1:18" ht="26.25" hidden="1" customHeight="1">
      <c r="A246" s="109">
        <v>43890</v>
      </c>
      <c r="B246" s="110" t="s">
        <v>16</v>
      </c>
      <c r="C246" s="110" t="s">
        <v>2019</v>
      </c>
      <c r="D246" s="110" t="s">
        <v>477</v>
      </c>
      <c r="E246" s="110" t="s">
        <v>478</v>
      </c>
      <c r="F246" s="110" t="s">
        <v>2920</v>
      </c>
      <c r="G246" s="110" t="s">
        <v>2839</v>
      </c>
      <c r="H246" s="110" t="s">
        <v>2919</v>
      </c>
      <c r="I246" s="110" t="s">
        <v>2903</v>
      </c>
      <c r="J246" s="120" t="s">
        <v>2820</v>
      </c>
      <c r="K246" s="110" t="s">
        <v>2821</v>
      </c>
      <c r="L246" s="114">
        <v>32881671.199999999</v>
      </c>
      <c r="M246" s="114">
        <v>34472300</v>
      </c>
      <c r="N246" s="114">
        <v>14363458.333333332</v>
      </c>
      <c r="O246" s="114">
        <v>14127360</v>
      </c>
      <c r="P246" s="114">
        <v>-236098.33333333334</v>
      </c>
      <c r="Q246" s="111">
        <v>-1.6437429472358969</v>
      </c>
      <c r="R246" s="110" t="s">
        <v>2896</v>
      </c>
    </row>
    <row r="247" spans="1:18" ht="26.25" hidden="1" customHeight="1">
      <c r="A247" s="109">
        <v>43890</v>
      </c>
      <c r="B247" s="110" t="s">
        <v>16</v>
      </c>
      <c r="C247" s="110" t="s">
        <v>2019</v>
      </c>
      <c r="D247" s="110" t="s">
        <v>477</v>
      </c>
      <c r="E247" s="110" t="s">
        <v>478</v>
      </c>
      <c r="F247" s="110" t="s">
        <v>2920</v>
      </c>
      <c r="G247" s="110" t="s">
        <v>2839</v>
      </c>
      <c r="H247" s="110" t="s">
        <v>2919</v>
      </c>
      <c r="I247" s="110" t="s">
        <v>2903</v>
      </c>
      <c r="J247" s="120" t="s">
        <v>2822</v>
      </c>
      <c r="K247" s="110" t="s">
        <v>2846</v>
      </c>
      <c r="L247" s="114">
        <v>6324358.7999999998</v>
      </c>
      <c r="M247" s="114">
        <v>6462000</v>
      </c>
      <c r="N247" s="114">
        <v>2692500</v>
      </c>
      <c r="O247" s="114">
        <v>2774406</v>
      </c>
      <c r="P247" s="114">
        <v>81906</v>
      </c>
      <c r="Q247" s="111">
        <v>3.0420055710306406</v>
      </c>
      <c r="R247" s="110" t="s">
        <v>2895</v>
      </c>
    </row>
    <row r="248" spans="1:18" ht="26.25" hidden="1" customHeight="1">
      <c r="A248" s="109">
        <v>43890</v>
      </c>
      <c r="B248" s="110" t="s">
        <v>16</v>
      </c>
      <c r="C248" s="110" t="s">
        <v>2019</v>
      </c>
      <c r="D248" s="110" t="s">
        <v>477</v>
      </c>
      <c r="E248" s="110" t="s">
        <v>478</v>
      </c>
      <c r="F248" s="110" t="s">
        <v>2920</v>
      </c>
      <c r="G248" s="110" t="s">
        <v>2839</v>
      </c>
      <c r="H248" s="110" t="s">
        <v>2919</v>
      </c>
      <c r="I248" s="110" t="s">
        <v>2903</v>
      </c>
      <c r="J248" s="120" t="s">
        <v>2823</v>
      </c>
      <c r="K248" s="110" t="s">
        <v>2824</v>
      </c>
      <c r="L248" s="114">
        <v>10161759</v>
      </c>
      <c r="M248" s="114">
        <v>10436500</v>
      </c>
      <c r="N248" s="114">
        <v>4348541.666666666</v>
      </c>
      <c r="O248" s="114">
        <v>4318227.5</v>
      </c>
      <c r="P248" s="114">
        <v>-30314.166666666664</v>
      </c>
      <c r="Q248" s="111">
        <v>-0.69711110046471525</v>
      </c>
      <c r="R248" s="110" t="s">
        <v>2896</v>
      </c>
    </row>
    <row r="249" spans="1:18" ht="26.25" hidden="1" customHeight="1">
      <c r="A249" s="109">
        <v>43890</v>
      </c>
      <c r="B249" s="110" t="s">
        <v>16</v>
      </c>
      <c r="C249" s="110" t="s">
        <v>2019</v>
      </c>
      <c r="D249" s="110" t="s">
        <v>477</v>
      </c>
      <c r="E249" s="110" t="s">
        <v>478</v>
      </c>
      <c r="F249" s="110" t="s">
        <v>2920</v>
      </c>
      <c r="G249" s="110" t="s">
        <v>2839</v>
      </c>
      <c r="H249" s="110" t="s">
        <v>2919</v>
      </c>
      <c r="I249" s="110" t="s">
        <v>2903</v>
      </c>
      <c r="J249" s="120" t="s">
        <v>2825</v>
      </c>
      <c r="K249" s="110" t="s">
        <v>2826</v>
      </c>
      <c r="L249" s="114">
        <v>2199115.86</v>
      </c>
      <c r="M249" s="114">
        <v>3179687</v>
      </c>
      <c r="N249" s="114">
        <v>1324869.5833333333</v>
      </c>
      <c r="O249" s="114">
        <v>1069964.8800000001</v>
      </c>
      <c r="P249" s="114">
        <v>-254904.70333333334</v>
      </c>
      <c r="Q249" s="111">
        <v>-19.239984564518455</v>
      </c>
      <c r="R249" s="110" t="s">
        <v>2896</v>
      </c>
    </row>
    <row r="250" spans="1:18" ht="26.25" hidden="1" customHeight="1">
      <c r="A250" s="109">
        <v>43890</v>
      </c>
      <c r="B250" s="110" t="s">
        <v>16</v>
      </c>
      <c r="C250" s="110" t="s">
        <v>2019</v>
      </c>
      <c r="D250" s="110" t="s">
        <v>477</v>
      </c>
      <c r="E250" s="110" t="s">
        <v>478</v>
      </c>
      <c r="F250" s="110" t="s">
        <v>2920</v>
      </c>
      <c r="G250" s="110" t="s">
        <v>2839</v>
      </c>
      <c r="H250" s="110" t="s">
        <v>2919</v>
      </c>
      <c r="I250" s="110" t="s">
        <v>2903</v>
      </c>
      <c r="J250" s="120" t="s">
        <v>2827</v>
      </c>
      <c r="K250" s="110" t="s">
        <v>2828</v>
      </c>
      <c r="L250" s="114">
        <v>3848163.17</v>
      </c>
      <c r="M250" s="114">
        <v>5560280</v>
      </c>
      <c r="N250" s="114">
        <v>2316783.333333333</v>
      </c>
      <c r="O250" s="114">
        <v>2151063.94</v>
      </c>
      <c r="P250" s="114">
        <v>-165719.39333333334</v>
      </c>
      <c r="Q250" s="111">
        <v>-7.1529948851496696</v>
      </c>
      <c r="R250" s="110" t="s">
        <v>2896</v>
      </c>
    </row>
    <row r="251" spans="1:18" ht="26.25" hidden="1" customHeight="1">
      <c r="A251" s="109">
        <v>43890</v>
      </c>
      <c r="B251" s="110" t="s">
        <v>16</v>
      </c>
      <c r="C251" s="110" t="s">
        <v>2019</v>
      </c>
      <c r="D251" s="110" t="s">
        <v>477</v>
      </c>
      <c r="E251" s="110" t="s">
        <v>478</v>
      </c>
      <c r="F251" s="110" t="s">
        <v>2920</v>
      </c>
      <c r="G251" s="110" t="s">
        <v>2839</v>
      </c>
      <c r="H251" s="110" t="s">
        <v>2919</v>
      </c>
      <c r="I251" s="110" t="s">
        <v>2903</v>
      </c>
      <c r="J251" s="120" t="s">
        <v>2829</v>
      </c>
      <c r="K251" s="110" t="s">
        <v>2830</v>
      </c>
      <c r="L251" s="114">
        <v>1946380.52</v>
      </c>
      <c r="M251" s="114">
        <v>1935000</v>
      </c>
      <c r="N251" s="114">
        <v>806250</v>
      </c>
      <c r="O251" s="114">
        <v>750333.25</v>
      </c>
      <c r="P251" s="114">
        <v>-55916.75</v>
      </c>
      <c r="Q251" s="111">
        <v>-6.9354108527131793</v>
      </c>
      <c r="R251" s="110" t="s">
        <v>2896</v>
      </c>
    </row>
    <row r="252" spans="1:18" ht="26.25" hidden="1" customHeight="1">
      <c r="A252" s="109">
        <v>43890</v>
      </c>
      <c r="B252" s="110" t="s">
        <v>16</v>
      </c>
      <c r="C252" s="110" t="s">
        <v>2019</v>
      </c>
      <c r="D252" s="110" t="s">
        <v>477</v>
      </c>
      <c r="E252" s="110" t="s">
        <v>478</v>
      </c>
      <c r="F252" s="110" t="s">
        <v>2920</v>
      </c>
      <c r="G252" s="110" t="s">
        <v>2839</v>
      </c>
      <c r="H252" s="110" t="s">
        <v>2919</v>
      </c>
      <c r="I252" s="110" t="s">
        <v>2903</v>
      </c>
      <c r="J252" s="120" t="s">
        <v>2831</v>
      </c>
      <c r="K252" s="110" t="s">
        <v>2832</v>
      </c>
      <c r="L252" s="114">
        <v>3114890.86</v>
      </c>
      <c r="M252" s="114">
        <v>3501500</v>
      </c>
      <c r="N252" s="114">
        <v>1458958.3333333333</v>
      </c>
      <c r="O252" s="114">
        <v>1390201.76</v>
      </c>
      <c r="P252" s="114">
        <v>-68756.573333333334</v>
      </c>
      <c r="Q252" s="111">
        <v>-4.712716721405112</v>
      </c>
      <c r="R252" s="110" t="s">
        <v>2896</v>
      </c>
    </row>
    <row r="253" spans="1:18" ht="26.25" hidden="1" customHeight="1">
      <c r="A253" s="109">
        <v>43890</v>
      </c>
      <c r="B253" s="110" t="s">
        <v>16</v>
      </c>
      <c r="C253" s="110" t="s">
        <v>2019</v>
      </c>
      <c r="D253" s="110" t="s">
        <v>477</v>
      </c>
      <c r="E253" s="110" t="s">
        <v>478</v>
      </c>
      <c r="F253" s="110" t="s">
        <v>2920</v>
      </c>
      <c r="G253" s="110" t="s">
        <v>2839</v>
      </c>
      <c r="H253" s="110" t="s">
        <v>2919</v>
      </c>
      <c r="I253" s="110" t="s">
        <v>2903</v>
      </c>
      <c r="J253" s="120" t="s">
        <v>2833</v>
      </c>
      <c r="K253" s="110" t="s">
        <v>2834</v>
      </c>
      <c r="L253" s="114">
        <v>4840848.87</v>
      </c>
      <c r="M253" s="114">
        <v>4578862.16</v>
      </c>
      <c r="N253" s="114">
        <v>1907859.2333333334</v>
      </c>
      <c r="O253" s="114">
        <v>2107874.5500000003</v>
      </c>
      <c r="P253" s="114">
        <v>200015.31666666665</v>
      </c>
      <c r="Q253" s="111">
        <v>10.483756514740772</v>
      </c>
      <c r="R253" s="110" t="s">
        <v>2895</v>
      </c>
    </row>
    <row r="254" spans="1:18" ht="26.25" hidden="1" customHeight="1">
      <c r="A254" s="109">
        <v>43890</v>
      </c>
      <c r="B254" s="110" t="s">
        <v>16</v>
      </c>
      <c r="C254" s="110" t="s">
        <v>2019</v>
      </c>
      <c r="D254" s="110" t="s">
        <v>477</v>
      </c>
      <c r="E254" s="110" t="s">
        <v>478</v>
      </c>
      <c r="F254" s="110" t="s">
        <v>2920</v>
      </c>
      <c r="G254" s="110" t="s">
        <v>2839</v>
      </c>
      <c r="H254" s="110" t="s">
        <v>2919</v>
      </c>
      <c r="I254" s="110" t="s">
        <v>2903</v>
      </c>
      <c r="J254" s="120" t="s">
        <v>2835</v>
      </c>
      <c r="K254" s="110" t="s">
        <v>2836</v>
      </c>
      <c r="L254" s="114">
        <v>0</v>
      </c>
      <c r="M254" s="114">
        <v>150000</v>
      </c>
      <c r="N254" s="114">
        <v>62500</v>
      </c>
      <c r="O254" s="114">
        <v>0</v>
      </c>
      <c r="P254" s="114">
        <v>-62500</v>
      </c>
      <c r="Q254" s="111">
        <v>-100</v>
      </c>
      <c r="R254" s="110" t="s">
        <v>2896</v>
      </c>
    </row>
    <row r="255" spans="1:18" ht="26.25" hidden="1" customHeight="1">
      <c r="A255" s="109">
        <v>43890</v>
      </c>
      <c r="B255" s="110" t="s">
        <v>16</v>
      </c>
      <c r="C255" s="110" t="s">
        <v>2019</v>
      </c>
      <c r="D255" s="110" t="s">
        <v>477</v>
      </c>
      <c r="E255" s="110" t="s">
        <v>478</v>
      </c>
      <c r="F255" s="110" t="s">
        <v>2920</v>
      </c>
      <c r="G255" s="110" t="s">
        <v>2839</v>
      </c>
      <c r="H255" s="110" t="s">
        <v>2919</v>
      </c>
      <c r="I255" s="110" t="s">
        <v>2903</v>
      </c>
      <c r="J255" s="120" t="s">
        <v>2837</v>
      </c>
      <c r="K255" s="110" t="s">
        <v>2838</v>
      </c>
      <c r="L255" s="114">
        <v>8164483.1200000001</v>
      </c>
      <c r="M255" s="114">
        <v>9451984</v>
      </c>
      <c r="N255" s="114">
        <v>3938326.6666666665</v>
      </c>
      <c r="O255" s="114">
        <v>2677669.62</v>
      </c>
      <c r="P255" s="114">
        <v>-1260657.0466666666</v>
      </c>
      <c r="Q255" s="111">
        <v>-32.009966500154889</v>
      </c>
      <c r="R255" s="110" t="s">
        <v>2896</v>
      </c>
    </row>
    <row r="256" spans="1:18" ht="26.25" hidden="1" customHeight="1">
      <c r="A256" s="109">
        <v>43890</v>
      </c>
      <c r="B256" s="110" t="s">
        <v>16</v>
      </c>
      <c r="C256" s="110" t="s">
        <v>2019</v>
      </c>
      <c r="D256" s="110" t="s">
        <v>477</v>
      </c>
      <c r="E256" s="110" t="s">
        <v>478</v>
      </c>
      <c r="F256" s="110" t="s">
        <v>2920</v>
      </c>
      <c r="G256" s="110" t="s">
        <v>2839</v>
      </c>
      <c r="H256" s="110" t="s">
        <v>2919</v>
      </c>
      <c r="I256" s="110" t="s">
        <v>2903</v>
      </c>
      <c r="J256" s="120" t="s">
        <v>2875</v>
      </c>
      <c r="K256" s="110" t="s">
        <v>2876</v>
      </c>
      <c r="L256" s="114">
        <v>0</v>
      </c>
      <c r="M256" s="114">
        <v>0</v>
      </c>
      <c r="N256" s="114">
        <v>0</v>
      </c>
      <c r="O256" s="114">
        <v>0</v>
      </c>
      <c r="P256" s="114">
        <v>0</v>
      </c>
      <c r="Q256" s="112"/>
      <c r="R256" s="110" t="s">
        <v>2895</v>
      </c>
    </row>
    <row r="257" spans="1:18" ht="26.25" hidden="1" customHeight="1">
      <c r="A257" s="109">
        <v>43890</v>
      </c>
      <c r="B257" s="110" t="s">
        <v>16</v>
      </c>
      <c r="C257" s="110" t="s">
        <v>2019</v>
      </c>
      <c r="D257" s="110" t="s">
        <v>477</v>
      </c>
      <c r="E257" s="110" t="s">
        <v>478</v>
      </c>
      <c r="F257" s="110" t="s">
        <v>2921</v>
      </c>
      <c r="G257" s="110" t="s">
        <v>2897</v>
      </c>
      <c r="H257" s="110" t="s">
        <v>2920</v>
      </c>
      <c r="I257" s="110" t="s">
        <v>1944</v>
      </c>
      <c r="J257" s="117" t="s">
        <v>2852</v>
      </c>
      <c r="K257" s="110" t="s">
        <v>2898</v>
      </c>
      <c r="L257" s="114">
        <v>15108151.939999999</v>
      </c>
      <c r="M257" s="114">
        <v>0</v>
      </c>
      <c r="N257" s="114">
        <v>0</v>
      </c>
      <c r="O257" s="114">
        <v>18916928.100000009</v>
      </c>
      <c r="P257" s="114">
        <v>18916928.100000001</v>
      </c>
      <c r="Q257" s="112"/>
      <c r="R257" s="110" t="s">
        <v>2896</v>
      </c>
    </row>
    <row r="258" spans="1:18" ht="26.25" hidden="1" customHeight="1">
      <c r="A258" s="109">
        <v>43890</v>
      </c>
      <c r="B258" s="110" t="s">
        <v>16</v>
      </c>
      <c r="C258" s="110" t="s">
        <v>2019</v>
      </c>
      <c r="D258" s="110" t="s">
        <v>477</v>
      </c>
      <c r="E258" s="110" t="s">
        <v>478</v>
      </c>
      <c r="F258" s="110" t="s">
        <v>2922</v>
      </c>
      <c r="G258" s="110" t="s">
        <v>2899</v>
      </c>
      <c r="H258" s="110" t="s">
        <v>2923</v>
      </c>
      <c r="I258" s="110" t="s">
        <v>1944</v>
      </c>
      <c r="J258" s="117" t="s">
        <v>2853</v>
      </c>
      <c r="K258" s="110" t="s">
        <v>2900</v>
      </c>
      <c r="L258" s="114">
        <v>20304150.420000002</v>
      </c>
      <c r="M258" s="114">
        <v>0</v>
      </c>
      <c r="N258" s="114">
        <v>0</v>
      </c>
      <c r="O258" s="114">
        <v>25053510.930000003</v>
      </c>
      <c r="P258" s="114">
        <v>25053510.93</v>
      </c>
      <c r="Q258" s="112"/>
      <c r="R258" s="110" t="s">
        <v>2896</v>
      </c>
    </row>
    <row r="259" spans="1:18" ht="26.25" hidden="1" customHeight="1">
      <c r="A259" s="109">
        <v>43890</v>
      </c>
      <c r="B259" s="110" t="s">
        <v>16</v>
      </c>
      <c r="C259" s="110" t="s">
        <v>2019</v>
      </c>
      <c r="D259" s="110" t="s">
        <v>477</v>
      </c>
      <c r="E259" s="110" t="s">
        <v>478</v>
      </c>
      <c r="F259" s="110" t="s">
        <v>2922</v>
      </c>
      <c r="G259" s="110" t="s">
        <v>2899</v>
      </c>
      <c r="H259" s="110" t="s">
        <v>2923</v>
      </c>
      <c r="I259" s="110" t="s">
        <v>1944</v>
      </c>
      <c r="J259" s="117" t="s">
        <v>2854</v>
      </c>
      <c r="K259" s="110" t="s">
        <v>2901</v>
      </c>
      <c r="L259" s="114">
        <v>-15453704.560000001</v>
      </c>
      <c r="M259" s="114">
        <v>0</v>
      </c>
      <c r="N259" s="114">
        <v>0</v>
      </c>
      <c r="O259" s="114">
        <v>-17642364.260000002</v>
      </c>
      <c r="P259" s="114">
        <v>-17642364.260000002</v>
      </c>
      <c r="Q259" s="112"/>
      <c r="R259" s="110" t="s">
        <v>2896</v>
      </c>
    </row>
    <row r="260" spans="1:18" ht="26.25" hidden="1" customHeight="1">
      <c r="A260" s="109">
        <v>43890</v>
      </c>
      <c r="B260" s="110" t="s">
        <v>16</v>
      </c>
      <c r="C260" s="110" t="s">
        <v>2019</v>
      </c>
      <c r="D260" s="110" t="s">
        <v>479</v>
      </c>
      <c r="E260" s="110" t="s">
        <v>480</v>
      </c>
      <c r="F260" s="110" t="s">
        <v>2919</v>
      </c>
      <c r="G260" s="110" t="s">
        <v>2811</v>
      </c>
      <c r="H260" s="110" t="s">
        <v>2919</v>
      </c>
      <c r="I260" s="110" t="s">
        <v>2903</v>
      </c>
      <c r="J260" s="117" t="s">
        <v>2790</v>
      </c>
      <c r="K260" s="110" t="s">
        <v>2791</v>
      </c>
      <c r="L260" s="114">
        <v>72452992.700000003</v>
      </c>
      <c r="M260" s="114">
        <v>71928204.5</v>
      </c>
      <c r="N260" s="114">
        <v>29970085.208333332</v>
      </c>
      <c r="O260" s="114">
        <v>42013732.579999991</v>
      </c>
      <c r="P260" s="114">
        <v>12043647.371666666</v>
      </c>
      <c r="Q260" s="111">
        <v>40.185562663391664</v>
      </c>
      <c r="R260" s="110" t="s">
        <v>2896</v>
      </c>
    </row>
    <row r="261" spans="1:18" ht="26.25" hidden="1" customHeight="1">
      <c r="A261" s="109">
        <v>43890</v>
      </c>
      <c r="B261" s="110" t="s">
        <v>16</v>
      </c>
      <c r="C261" s="110" t="s">
        <v>2019</v>
      </c>
      <c r="D261" s="110" t="s">
        <v>479</v>
      </c>
      <c r="E261" s="110" t="s">
        <v>480</v>
      </c>
      <c r="F261" s="110" t="s">
        <v>2919</v>
      </c>
      <c r="G261" s="110" t="s">
        <v>2811</v>
      </c>
      <c r="H261" s="110" t="s">
        <v>2919</v>
      </c>
      <c r="I261" s="110" t="s">
        <v>2903</v>
      </c>
      <c r="J261" s="117" t="s">
        <v>2792</v>
      </c>
      <c r="K261" s="110" t="s">
        <v>2793</v>
      </c>
      <c r="L261" s="114">
        <v>615456</v>
      </c>
      <c r="M261" s="114">
        <v>800000</v>
      </c>
      <c r="N261" s="114">
        <v>333333.33333333337</v>
      </c>
      <c r="O261" s="114">
        <v>266520</v>
      </c>
      <c r="P261" s="114">
        <v>-66813.333333333343</v>
      </c>
      <c r="Q261" s="111">
        <v>-20.044</v>
      </c>
      <c r="R261" s="110" t="s">
        <v>2895</v>
      </c>
    </row>
    <row r="262" spans="1:18" ht="26.25" hidden="1" customHeight="1">
      <c r="A262" s="109">
        <v>43890</v>
      </c>
      <c r="B262" s="110" t="s">
        <v>16</v>
      </c>
      <c r="C262" s="110" t="s">
        <v>2019</v>
      </c>
      <c r="D262" s="110" t="s">
        <v>479</v>
      </c>
      <c r="E262" s="110" t="s">
        <v>480</v>
      </c>
      <c r="F262" s="110" t="s">
        <v>2919</v>
      </c>
      <c r="G262" s="110" t="s">
        <v>2811</v>
      </c>
      <c r="H262" s="110" t="s">
        <v>2919</v>
      </c>
      <c r="I262" s="110" t="s">
        <v>2903</v>
      </c>
      <c r="J262" s="117" t="s">
        <v>2794</v>
      </c>
      <c r="K262" s="110" t="s">
        <v>2795</v>
      </c>
      <c r="L262" s="114">
        <v>214204.2</v>
      </c>
      <c r="M262" s="114">
        <v>240000</v>
      </c>
      <c r="N262" s="114">
        <v>100000</v>
      </c>
      <c r="O262" s="114">
        <v>59939</v>
      </c>
      <c r="P262" s="114">
        <v>-40061</v>
      </c>
      <c r="Q262" s="111">
        <v>-40.061</v>
      </c>
      <c r="R262" s="110" t="s">
        <v>2895</v>
      </c>
    </row>
    <row r="263" spans="1:18" ht="26.25" hidden="1" customHeight="1">
      <c r="A263" s="109">
        <v>43890</v>
      </c>
      <c r="B263" s="110" t="s">
        <v>16</v>
      </c>
      <c r="C263" s="110" t="s">
        <v>2019</v>
      </c>
      <c r="D263" s="110" t="s">
        <v>479</v>
      </c>
      <c r="E263" s="110" t="s">
        <v>480</v>
      </c>
      <c r="F263" s="110" t="s">
        <v>2919</v>
      </c>
      <c r="G263" s="110" t="s">
        <v>2811</v>
      </c>
      <c r="H263" s="110" t="s">
        <v>2919</v>
      </c>
      <c r="I263" s="110" t="s">
        <v>2903</v>
      </c>
      <c r="J263" s="117" t="s">
        <v>2797</v>
      </c>
      <c r="K263" s="110" t="s">
        <v>2798</v>
      </c>
      <c r="L263" s="114">
        <v>5058742.93</v>
      </c>
      <c r="M263" s="114">
        <v>5253173.21</v>
      </c>
      <c r="N263" s="114">
        <v>2188822.1708333334</v>
      </c>
      <c r="O263" s="114">
        <v>2686670.98</v>
      </c>
      <c r="P263" s="114">
        <v>497848.8091666667</v>
      </c>
      <c r="Q263" s="111">
        <v>22.745055116886199</v>
      </c>
      <c r="R263" s="110" t="s">
        <v>2896</v>
      </c>
    </row>
    <row r="264" spans="1:18" ht="26.25" hidden="1" customHeight="1">
      <c r="A264" s="109">
        <v>43890</v>
      </c>
      <c r="B264" s="110" t="s">
        <v>16</v>
      </c>
      <c r="C264" s="110" t="s">
        <v>2019</v>
      </c>
      <c r="D264" s="110" t="s">
        <v>479</v>
      </c>
      <c r="E264" s="110" t="s">
        <v>480</v>
      </c>
      <c r="F264" s="110" t="s">
        <v>2919</v>
      </c>
      <c r="G264" s="110" t="s">
        <v>2811</v>
      </c>
      <c r="H264" s="110" t="s">
        <v>2919</v>
      </c>
      <c r="I264" s="110" t="s">
        <v>2903</v>
      </c>
      <c r="J264" s="117" t="s">
        <v>2799</v>
      </c>
      <c r="K264" s="110" t="s">
        <v>2800</v>
      </c>
      <c r="L264" s="114">
        <v>1758825.71</v>
      </c>
      <c r="M264" s="114">
        <v>1976748.71</v>
      </c>
      <c r="N264" s="114">
        <v>823645.2958333334</v>
      </c>
      <c r="O264" s="114">
        <v>1035013.2100000002</v>
      </c>
      <c r="P264" s="114">
        <v>211367.91416666668</v>
      </c>
      <c r="Q264" s="111">
        <v>25.662492730297519</v>
      </c>
      <c r="R264" s="110" t="s">
        <v>2896</v>
      </c>
    </row>
    <row r="265" spans="1:18" ht="26.25" hidden="1" customHeight="1">
      <c r="A265" s="109">
        <v>43890</v>
      </c>
      <c r="B265" s="110" t="s">
        <v>16</v>
      </c>
      <c r="C265" s="110" t="s">
        <v>2019</v>
      </c>
      <c r="D265" s="110" t="s">
        <v>479</v>
      </c>
      <c r="E265" s="110" t="s">
        <v>480</v>
      </c>
      <c r="F265" s="110" t="s">
        <v>2919</v>
      </c>
      <c r="G265" s="110" t="s">
        <v>2811</v>
      </c>
      <c r="H265" s="110" t="s">
        <v>2919</v>
      </c>
      <c r="I265" s="110" t="s">
        <v>2903</v>
      </c>
      <c r="J265" s="117" t="s">
        <v>2801</v>
      </c>
      <c r="K265" s="110" t="s">
        <v>2802</v>
      </c>
      <c r="L265" s="114">
        <v>900598.6</v>
      </c>
      <c r="M265" s="114">
        <v>1092197.03</v>
      </c>
      <c r="N265" s="114">
        <v>455082.09583333338</v>
      </c>
      <c r="O265" s="114">
        <v>816432.4</v>
      </c>
      <c r="P265" s="114">
        <v>361350.3041666667</v>
      </c>
      <c r="Q265" s="111">
        <v>79.403322493927675</v>
      </c>
      <c r="R265" s="110" t="s">
        <v>2896</v>
      </c>
    </row>
    <row r="266" spans="1:18" ht="26.25" hidden="1" customHeight="1">
      <c r="A266" s="109">
        <v>43890</v>
      </c>
      <c r="B266" s="110" t="s">
        <v>16</v>
      </c>
      <c r="C266" s="110" t="s">
        <v>2019</v>
      </c>
      <c r="D266" s="110" t="s">
        <v>479</v>
      </c>
      <c r="E266" s="110" t="s">
        <v>480</v>
      </c>
      <c r="F266" s="110" t="s">
        <v>2919</v>
      </c>
      <c r="G266" s="110" t="s">
        <v>2811</v>
      </c>
      <c r="H266" s="110" t="s">
        <v>2919</v>
      </c>
      <c r="I266" s="110" t="s">
        <v>2903</v>
      </c>
      <c r="J266" s="117" t="s">
        <v>2803</v>
      </c>
      <c r="K266" s="110" t="s">
        <v>2804</v>
      </c>
      <c r="L266" s="114">
        <v>12788670.67</v>
      </c>
      <c r="M266" s="114">
        <v>13765269.33</v>
      </c>
      <c r="N266" s="114">
        <v>5735528.8875000002</v>
      </c>
      <c r="O266" s="114">
        <v>5685367.5</v>
      </c>
      <c r="P266" s="114">
        <v>-50161.387499999997</v>
      </c>
      <c r="Q266" s="111">
        <v>-0.87457300771898527</v>
      </c>
      <c r="R266" s="110" t="s">
        <v>2895</v>
      </c>
    </row>
    <row r="267" spans="1:18" ht="26.25" hidden="1" customHeight="1">
      <c r="A267" s="109">
        <v>43890</v>
      </c>
      <c r="B267" s="110" t="s">
        <v>16</v>
      </c>
      <c r="C267" s="110" t="s">
        <v>2019</v>
      </c>
      <c r="D267" s="110" t="s">
        <v>479</v>
      </c>
      <c r="E267" s="110" t="s">
        <v>480</v>
      </c>
      <c r="F267" s="110" t="s">
        <v>2919</v>
      </c>
      <c r="G267" s="110" t="s">
        <v>2811</v>
      </c>
      <c r="H267" s="110" t="s">
        <v>2919</v>
      </c>
      <c r="I267" s="110" t="s">
        <v>2903</v>
      </c>
      <c r="J267" s="117" t="s">
        <v>2805</v>
      </c>
      <c r="K267" s="110" t="s">
        <v>2806</v>
      </c>
      <c r="L267" s="114">
        <v>38036286.079999998</v>
      </c>
      <c r="M267" s="114">
        <v>41023469.899999999</v>
      </c>
      <c r="N267" s="114">
        <v>17093112.458333336</v>
      </c>
      <c r="O267" s="114">
        <v>17543547.84</v>
      </c>
      <c r="P267" s="114">
        <v>450435.38166666671</v>
      </c>
      <c r="Q267" s="111">
        <v>2.6351864399456861</v>
      </c>
      <c r="R267" s="110" t="s">
        <v>2896</v>
      </c>
    </row>
    <row r="268" spans="1:18" ht="26.25" hidden="1" customHeight="1">
      <c r="A268" s="109">
        <v>43890</v>
      </c>
      <c r="B268" s="110" t="s">
        <v>16</v>
      </c>
      <c r="C268" s="110" t="s">
        <v>2019</v>
      </c>
      <c r="D268" s="110" t="s">
        <v>479</v>
      </c>
      <c r="E268" s="110" t="s">
        <v>480</v>
      </c>
      <c r="F268" s="110" t="s">
        <v>2919</v>
      </c>
      <c r="G268" s="110" t="s">
        <v>2811</v>
      </c>
      <c r="H268" s="110" t="s">
        <v>2919</v>
      </c>
      <c r="I268" s="110" t="s">
        <v>2903</v>
      </c>
      <c r="J268" s="117" t="s">
        <v>2807</v>
      </c>
      <c r="K268" s="110" t="s">
        <v>2808</v>
      </c>
      <c r="L268" s="114">
        <v>12107091.550000001</v>
      </c>
      <c r="M268" s="114">
        <v>12228859.26</v>
      </c>
      <c r="N268" s="114">
        <v>5095358.0250000004</v>
      </c>
      <c r="O268" s="114">
        <v>4847937.51</v>
      </c>
      <c r="P268" s="114">
        <v>-247420.51500000001</v>
      </c>
      <c r="Q268" s="111">
        <v>-4.8558023555175014</v>
      </c>
      <c r="R268" s="110" t="s">
        <v>2895</v>
      </c>
    </row>
    <row r="269" spans="1:18" ht="26.25" hidden="1" customHeight="1">
      <c r="A269" s="109">
        <v>43890</v>
      </c>
      <c r="B269" s="110" t="s">
        <v>16</v>
      </c>
      <c r="C269" s="110" t="s">
        <v>2019</v>
      </c>
      <c r="D269" s="110" t="s">
        <v>479</v>
      </c>
      <c r="E269" s="110" t="s">
        <v>480</v>
      </c>
      <c r="F269" s="110" t="s">
        <v>2919</v>
      </c>
      <c r="G269" s="110" t="s">
        <v>2811</v>
      </c>
      <c r="H269" s="110" t="s">
        <v>2919</v>
      </c>
      <c r="I269" s="110" t="s">
        <v>2903</v>
      </c>
      <c r="J269" s="117" t="s">
        <v>2873</v>
      </c>
      <c r="K269" s="110" t="s">
        <v>2874</v>
      </c>
      <c r="L269" s="114">
        <v>0</v>
      </c>
      <c r="M269" s="114">
        <v>0</v>
      </c>
      <c r="N269" s="114">
        <v>0</v>
      </c>
      <c r="O269" s="114">
        <v>0</v>
      </c>
      <c r="P269" s="114">
        <v>0</v>
      </c>
      <c r="Q269" s="112"/>
      <c r="R269" s="110" t="s">
        <v>2896</v>
      </c>
    </row>
    <row r="270" spans="1:18" ht="26.25" hidden="1" customHeight="1">
      <c r="A270" s="109">
        <v>43890</v>
      </c>
      <c r="B270" s="110" t="s">
        <v>16</v>
      </c>
      <c r="C270" s="110" t="s">
        <v>2019</v>
      </c>
      <c r="D270" s="110" t="s">
        <v>479</v>
      </c>
      <c r="E270" s="110" t="s">
        <v>480</v>
      </c>
      <c r="F270" s="110" t="s">
        <v>2919</v>
      </c>
      <c r="G270" s="110" t="s">
        <v>2811</v>
      </c>
      <c r="H270" s="110" t="s">
        <v>2919</v>
      </c>
      <c r="I270" s="110" t="s">
        <v>2903</v>
      </c>
      <c r="J270" s="117" t="s">
        <v>2809</v>
      </c>
      <c r="K270" s="110" t="s">
        <v>2810</v>
      </c>
      <c r="L270" s="114">
        <v>3125153.33</v>
      </c>
      <c r="M270" s="114">
        <v>3942500</v>
      </c>
      <c r="N270" s="114">
        <v>1642708.3333333333</v>
      </c>
      <c r="O270" s="114">
        <v>13095000</v>
      </c>
      <c r="P270" s="114">
        <v>11452291.666666668</v>
      </c>
      <c r="Q270" s="111">
        <v>697.15916296766011</v>
      </c>
      <c r="R270" s="110" t="s">
        <v>2896</v>
      </c>
    </row>
    <row r="271" spans="1:18" ht="26.25" hidden="1" customHeight="1">
      <c r="A271" s="109">
        <v>43890</v>
      </c>
      <c r="B271" s="110" t="s">
        <v>16</v>
      </c>
      <c r="C271" s="110" t="s">
        <v>2019</v>
      </c>
      <c r="D271" s="110" t="s">
        <v>479</v>
      </c>
      <c r="E271" s="110" t="s">
        <v>480</v>
      </c>
      <c r="F271" s="110" t="s">
        <v>2919</v>
      </c>
      <c r="G271" s="110" t="s">
        <v>2811</v>
      </c>
      <c r="H271" s="110" t="s">
        <v>2919</v>
      </c>
      <c r="I271" s="110" t="s">
        <v>2903</v>
      </c>
      <c r="J271" s="117" t="s">
        <v>2868</v>
      </c>
      <c r="K271" s="110" t="s">
        <v>2796</v>
      </c>
      <c r="L271" s="114">
        <v>545284.31999999995</v>
      </c>
      <c r="M271" s="114">
        <v>535029.79</v>
      </c>
      <c r="N271" s="114">
        <v>222929.07916666666</v>
      </c>
      <c r="O271" s="114">
        <v>261767.75</v>
      </c>
      <c r="P271" s="114">
        <v>38838.670833333337</v>
      </c>
      <c r="Q271" s="111">
        <v>17.421985044982261</v>
      </c>
      <c r="R271" s="110" t="s">
        <v>2896</v>
      </c>
    </row>
    <row r="272" spans="1:18" ht="26.25" hidden="1" customHeight="1">
      <c r="A272" s="109">
        <v>43890</v>
      </c>
      <c r="B272" s="110" t="s">
        <v>16</v>
      </c>
      <c r="C272" s="110" t="s">
        <v>2019</v>
      </c>
      <c r="D272" s="110" t="s">
        <v>479</v>
      </c>
      <c r="E272" s="110" t="s">
        <v>480</v>
      </c>
      <c r="F272" s="110" t="s">
        <v>2920</v>
      </c>
      <c r="G272" s="110" t="s">
        <v>2839</v>
      </c>
      <c r="H272" s="110" t="s">
        <v>2919</v>
      </c>
      <c r="I272" s="110" t="s">
        <v>2903</v>
      </c>
      <c r="J272" s="120" t="s">
        <v>2812</v>
      </c>
      <c r="K272" s="110" t="s">
        <v>2813</v>
      </c>
      <c r="L272" s="114">
        <v>13272527.84</v>
      </c>
      <c r="M272" s="114">
        <v>13701817.49</v>
      </c>
      <c r="N272" s="114">
        <v>5709090.6208333336</v>
      </c>
      <c r="O272" s="114">
        <v>4682764.01</v>
      </c>
      <c r="P272" s="114">
        <v>-1026326.6108333332</v>
      </c>
      <c r="Q272" s="111">
        <v>-17.977059377689901</v>
      </c>
      <c r="R272" s="110" t="s">
        <v>2896</v>
      </c>
    </row>
    <row r="273" spans="1:18" ht="26.25" hidden="1" customHeight="1">
      <c r="A273" s="109">
        <v>43890</v>
      </c>
      <c r="B273" s="110" t="s">
        <v>16</v>
      </c>
      <c r="C273" s="110" t="s">
        <v>2019</v>
      </c>
      <c r="D273" s="110" t="s">
        <v>479</v>
      </c>
      <c r="E273" s="110" t="s">
        <v>480</v>
      </c>
      <c r="F273" s="110" t="s">
        <v>2920</v>
      </c>
      <c r="G273" s="110" t="s">
        <v>2839</v>
      </c>
      <c r="H273" s="110" t="s">
        <v>2919</v>
      </c>
      <c r="I273" s="110" t="s">
        <v>2903</v>
      </c>
      <c r="J273" s="120" t="s">
        <v>2814</v>
      </c>
      <c r="K273" s="110" t="s">
        <v>2815</v>
      </c>
      <c r="L273" s="114">
        <v>4396623.8899999997</v>
      </c>
      <c r="M273" s="114">
        <v>4785535.87</v>
      </c>
      <c r="N273" s="114">
        <v>1993973.2791666666</v>
      </c>
      <c r="O273" s="114">
        <v>1725785.62</v>
      </c>
      <c r="P273" s="114">
        <v>-268187.65916666662</v>
      </c>
      <c r="Q273" s="111">
        <v>-13.449912391942847</v>
      </c>
      <c r="R273" s="110" t="s">
        <v>2896</v>
      </c>
    </row>
    <row r="274" spans="1:18" ht="26.25" hidden="1" customHeight="1">
      <c r="A274" s="109">
        <v>43890</v>
      </c>
      <c r="B274" s="110" t="s">
        <v>16</v>
      </c>
      <c r="C274" s="110" t="s">
        <v>2019</v>
      </c>
      <c r="D274" s="110" t="s">
        <v>479</v>
      </c>
      <c r="E274" s="110" t="s">
        <v>480</v>
      </c>
      <c r="F274" s="110" t="s">
        <v>2920</v>
      </c>
      <c r="G274" s="110" t="s">
        <v>2839</v>
      </c>
      <c r="H274" s="110" t="s">
        <v>2919</v>
      </c>
      <c r="I274" s="110" t="s">
        <v>2903</v>
      </c>
      <c r="J274" s="120" t="s">
        <v>2816</v>
      </c>
      <c r="K274" s="110" t="s">
        <v>2817</v>
      </c>
      <c r="L274" s="114">
        <v>1903052.23</v>
      </c>
      <c r="M274" s="114">
        <v>1999310.05</v>
      </c>
      <c r="N274" s="114">
        <v>833045.85416666674</v>
      </c>
      <c r="O274" s="114">
        <v>513749.5</v>
      </c>
      <c r="P274" s="114">
        <v>-319296.35416666663</v>
      </c>
      <c r="Q274" s="111">
        <v>-38.328784972595919</v>
      </c>
      <c r="R274" s="110" t="s">
        <v>2896</v>
      </c>
    </row>
    <row r="275" spans="1:18" ht="26.25" hidden="1" customHeight="1">
      <c r="A275" s="109">
        <v>43890</v>
      </c>
      <c r="B275" s="110" t="s">
        <v>16</v>
      </c>
      <c r="C275" s="110" t="s">
        <v>2019</v>
      </c>
      <c r="D275" s="110" t="s">
        <v>479</v>
      </c>
      <c r="E275" s="110" t="s">
        <v>480</v>
      </c>
      <c r="F275" s="110" t="s">
        <v>2920</v>
      </c>
      <c r="G275" s="110" t="s">
        <v>2839</v>
      </c>
      <c r="H275" s="110" t="s">
        <v>2919</v>
      </c>
      <c r="I275" s="110" t="s">
        <v>2903</v>
      </c>
      <c r="J275" s="120" t="s">
        <v>2818</v>
      </c>
      <c r="K275" s="110" t="s">
        <v>2819</v>
      </c>
      <c r="L275" s="114">
        <v>3383579.93</v>
      </c>
      <c r="M275" s="114">
        <v>3214939.13</v>
      </c>
      <c r="N275" s="114">
        <v>1339557.9708333334</v>
      </c>
      <c r="O275" s="114">
        <v>1743680.8</v>
      </c>
      <c r="P275" s="114">
        <v>404122.82916666672</v>
      </c>
      <c r="Q275" s="111">
        <v>30.168371803667707</v>
      </c>
      <c r="R275" s="110" t="s">
        <v>2895</v>
      </c>
    </row>
    <row r="276" spans="1:18" ht="26.25" hidden="1" customHeight="1">
      <c r="A276" s="109">
        <v>43890</v>
      </c>
      <c r="B276" s="110" t="s">
        <v>16</v>
      </c>
      <c r="C276" s="110" t="s">
        <v>2019</v>
      </c>
      <c r="D276" s="110" t="s">
        <v>479</v>
      </c>
      <c r="E276" s="110" t="s">
        <v>480</v>
      </c>
      <c r="F276" s="110" t="s">
        <v>2920</v>
      </c>
      <c r="G276" s="110" t="s">
        <v>2839</v>
      </c>
      <c r="H276" s="110" t="s">
        <v>2919</v>
      </c>
      <c r="I276" s="110" t="s">
        <v>2903</v>
      </c>
      <c r="J276" s="120" t="s">
        <v>2820</v>
      </c>
      <c r="K276" s="110" t="s">
        <v>2821</v>
      </c>
      <c r="L276" s="114">
        <v>38053450.880000003</v>
      </c>
      <c r="M276" s="114">
        <v>41023469.899999999</v>
      </c>
      <c r="N276" s="114">
        <v>17093112.458333336</v>
      </c>
      <c r="O276" s="114">
        <v>17551301.789999999</v>
      </c>
      <c r="P276" s="114">
        <v>458189.33166666667</v>
      </c>
      <c r="Q276" s="111">
        <v>2.6805494481099466</v>
      </c>
      <c r="R276" s="110" t="s">
        <v>2895</v>
      </c>
    </row>
    <row r="277" spans="1:18" ht="26.25" hidden="1" customHeight="1">
      <c r="A277" s="109">
        <v>43890</v>
      </c>
      <c r="B277" s="110" t="s">
        <v>16</v>
      </c>
      <c r="C277" s="110" t="s">
        <v>2019</v>
      </c>
      <c r="D277" s="110" t="s">
        <v>479</v>
      </c>
      <c r="E277" s="110" t="s">
        <v>480</v>
      </c>
      <c r="F277" s="110" t="s">
        <v>2920</v>
      </c>
      <c r="G277" s="110" t="s">
        <v>2839</v>
      </c>
      <c r="H277" s="110" t="s">
        <v>2919</v>
      </c>
      <c r="I277" s="110" t="s">
        <v>2903</v>
      </c>
      <c r="J277" s="120" t="s">
        <v>2822</v>
      </c>
      <c r="K277" s="110" t="s">
        <v>2846</v>
      </c>
      <c r="L277" s="114">
        <v>15487133.359999999</v>
      </c>
      <c r="M277" s="114">
        <v>15661489.470000001</v>
      </c>
      <c r="N277" s="114">
        <v>6525620.6124999998</v>
      </c>
      <c r="O277" s="114">
        <v>6653836.0700000003</v>
      </c>
      <c r="P277" s="114">
        <v>128215.4575</v>
      </c>
      <c r="Q277" s="111">
        <v>1.9648009762381817</v>
      </c>
      <c r="R277" s="110" t="s">
        <v>2895</v>
      </c>
    </row>
    <row r="278" spans="1:18" ht="26.25" hidden="1" customHeight="1">
      <c r="A278" s="109">
        <v>43890</v>
      </c>
      <c r="B278" s="110" t="s">
        <v>16</v>
      </c>
      <c r="C278" s="110" t="s">
        <v>2019</v>
      </c>
      <c r="D278" s="110" t="s">
        <v>479</v>
      </c>
      <c r="E278" s="110" t="s">
        <v>480</v>
      </c>
      <c r="F278" s="110" t="s">
        <v>2920</v>
      </c>
      <c r="G278" s="110" t="s">
        <v>2839</v>
      </c>
      <c r="H278" s="110" t="s">
        <v>2919</v>
      </c>
      <c r="I278" s="110" t="s">
        <v>2903</v>
      </c>
      <c r="J278" s="120" t="s">
        <v>2823</v>
      </c>
      <c r="K278" s="110" t="s">
        <v>2824</v>
      </c>
      <c r="L278" s="114">
        <v>20423468.100000001</v>
      </c>
      <c r="M278" s="114">
        <v>20490619.25</v>
      </c>
      <c r="N278" s="114">
        <v>8537758.020833334</v>
      </c>
      <c r="O278" s="114">
        <v>8371302.5</v>
      </c>
      <c r="P278" s="114">
        <v>-166455.52083333331</v>
      </c>
      <c r="Q278" s="111">
        <v>-1.9496397113523058</v>
      </c>
      <c r="R278" s="110" t="s">
        <v>2896</v>
      </c>
    </row>
    <row r="279" spans="1:18" ht="26.25" hidden="1" customHeight="1">
      <c r="A279" s="109">
        <v>43890</v>
      </c>
      <c r="B279" s="110" t="s">
        <v>16</v>
      </c>
      <c r="C279" s="110" t="s">
        <v>2019</v>
      </c>
      <c r="D279" s="110" t="s">
        <v>479</v>
      </c>
      <c r="E279" s="110" t="s">
        <v>480</v>
      </c>
      <c r="F279" s="110" t="s">
        <v>2920</v>
      </c>
      <c r="G279" s="110" t="s">
        <v>2839</v>
      </c>
      <c r="H279" s="110" t="s">
        <v>2919</v>
      </c>
      <c r="I279" s="110" t="s">
        <v>2903</v>
      </c>
      <c r="J279" s="120" t="s">
        <v>2825</v>
      </c>
      <c r="K279" s="110" t="s">
        <v>2826</v>
      </c>
      <c r="L279" s="114">
        <v>2928430.47</v>
      </c>
      <c r="M279" s="114">
        <v>2953751.74</v>
      </c>
      <c r="N279" s="114">
        <v>1230729.8916666666</v>
      </c>
      <c r="O279" s="114">
        <v>1422781.54</v>
      </c>
      <c r="P279" s="114">
        <v>192051.64833333335</v>
      </c>
      <c r="Q279" s="111">
        <v>15.604695200281117</v>
      </c>
      <c r="R279" s="110" t="s">
        <v>2895</v>
      </c>
    </row>
    <row r="280" spans="1:18" ht="26.25" hidden="1" customHeight="1">
      <c r="A280" s="109">
        <v>43890</v>
      </c>
      <c r="B280" s="110" t="s">
        <v>16</v>
      </c>
      <c r="C280" s="110" t="s">
        <v>2019</v>
      </c>
      <c r="D280" s="110" t="s">
        <v>479</v>
      </c>
      <c r="E280" s="110" t="s">
        <v>480</v>
      </c>
      <c r="F280" s="110" t="s">
        <v>2920</v>
      </c>
      <c r="G280" s="110" t="s">
        <v>2839</v>
      </c>
      <c r="H280" s="110" t="s">
        <v>2919</v>
      </c>
      <c r="I280" s="110" t="s">
        <v>2903</v>
      </c>
      <c r="J280" s="120" t="s">
        <v>2827</v>
      </c>
      <c r="K280" s="110" t="s">
        <v>2828</v>
      </c>
      <c r="L280" s="114">
        <v>7320208.2400000002</v>
      </c>
      <c r="M280" s="114">
        <v>7054160.7699999996</v>
      </c>
      <c r="N280" s="114">
        <v>2939233.6541666663</v>
      </c>
      <c r="O280" s="114">
        <v>2737565.5700000003</v>
      </c>
      <c r="P280" s="114">
        <v>-201668.08416666667</v>
      </c>
      <c r="Q280" s="111">
        <v>-6.8612471104766151</v>
      </c>
      <c r="R280" s="110" t="s">
        <v>2896</v>
      </c>
    </row>
    <row r="281" spans="1:18" ht="26.25" hidden="1" customHeight="1">
      <c r="A281" s="109">
        <v>43890</v>
      </c>
      <c r="B281" s="110" t="s">
        <v>16</v>
      </c>
      <c r="C281" s="110" t="s">
        <v>2019</v>
      </c>
      <c r="D281" s="110" t="s">
        <v>479</v>
      </c>
      <c r="E281" s="110" t="s">
        <v>480</v>
      </c>
      <c r="F281" s="110" t="s">
        <v>2920</v>
      </c>
      <c r="G281" s="110" t="s">
        <v>2839</v>
      </c>
      <c r="H281" s="110" t="s">
        <v>2919</v>
      </c>
      <c r="I281" s="110" t="s">
        <v>2903</v>
      </c>
      <c r="J281" s="120" t="s">
        <v>2829</v>
      </c>
      <c r="K281" s="110" t="s">
        <v>2830</v>
      </c>
      <c r="L281" s="114">
        <v>4090187.42</v>
      </c>
      <c r="M281" s="114">
        <v>4062260.7</v>
      </c>
      <c r="N281" s="114">
        <v>1692608.625</v>
      </c>
      <c r="O281" s="114">
        <v>1566480.64</v>
      </c>
      <c r="P281" s="114">
        <v>-126127.985</v>
      </c>
      <c r="Q281" s="111">
        <v>-7.4516922067557116</v>
      </c>
      <c r="R281" s="110" t="s">
        <v>2896</v>
      </c>
    </row>
    <row r="282" spans="1:18" ht="26.25" hidden="1" customHeight="1">
      <c r="A282" s="109">
        <v>43890</v>
      </c>
      <c r="B282" s="110" t="s">
        <v>16</v>
      </c>
      <c r="C282" s="110" t="s">
        <v>2019</v>
      </c>
      <c r="D282" s="110" t="s">
        <v>479</v>
      </c>
      <c r="E282" s="110" t="s">
        <v>480</v>
      </c>
      <c r="F282" s="110" t="s">
        <v>2920</v>
      </c>
      <c r="G282" s="110" t="s">
        <v>2839</v>
      </c>
      <c r="H282" s="110" t="s">
        <v>2919</v>
      </c>
      <c r="I282" s="110" t="s">
        <v>2903</v>
      </c>
      <c r="J282" s="120" t="s">
        <v>2831</v>
      </c>
      <c r="K282" s="110" t="s">
        <v>2832</v>
      </c>
      <c r="L282" s="114">
        <v>4816186.22</v>
      </c>
      <c r="M282" s="114">
        <v>4758028.3899999997</v>
      </c>
      <c r="N282" s="114">
        <v>1982511.8291666666</v>
      </c>
      <c r="O282" s="114">
        <v>1608540.88</v>
      </c>
      <c r="P282" s="114">
        <v>-373970.94916666666</v>
      </c>
      <c r="Q282" s="111">
        <v>-18.863491438730147</v>
      </c>
      <c r="R282" s="110" t="s">
        <v>2896</v>
      </c>
    </row>
    <row r="283" spans="1:18" ht="26.25" hidden="1" customHeight="1">
      <c r="A283" s="109">
        <v>43890</v>
      </c>
      <c r="B283" s="110" t="s">
        <v>16</v>
      </c>
      <c r="C283" s="110" t="s">
        <v>2019</v>
      </c>
      <c r="D283" s="110" t="s">
        <v>479</v>
      </c>
      <c r="E283" s="110" t="s">
        <v>480</v>
      </c>
      <c r="F283" s="110" t="s">
        <v>2920</v>
      </c>
      <c r="G283" s="110" t="s">
        <v>2839</v>
      </c>
      <c r="H283" s="110" t="s">
        <v>2919</v>
      </c>
      <c r="I283" s="110" t="s">
        <v>2903</v>
      </c>
      <c r="J283" s="120" t="s">
        <v>2833</v>
      </c>
      <c r="K283" s="110" t="s">
        <v>2834</v>
      </c>
      <c r="L283" s="114">
        <v>17636331.350000001</v>
      </c>
      <c r="M283" s="114">
        <v>17254383.460000001</v>
      </c>
      <c r="N283" s="114">
        <v>7189326.4416666664</v>
      </c>
      <c r="O283" s="114">
        <v>6554821.7500000009</v>
      </c>
      <c r="P283" s="114">
        <v>-634504.69166666665</v>
      </c>
      <c r="Q283" s="111">
        <v>-8.8256486447647315</v>
      </c>
      <c r="R283" s="110" t="s">
        <v>2896</v>
      </c>
    </row>
    <row r="284" spans="1:18" ht="26.25" hidden="1" customHeight="1">
      <c r="A284" s="109">
        <v>43890</v>
      </c>
      <c r="B284" s="110" t="s">
        <v>16</v>
      </c>
      <c r="C284" s="110" t="s">
        <v>2019</v>
      </c>
      <c r="D284" s="110" t="s">
        <v>479</v>
      </c>
      <c r="E284" s="110" t="s">
        <v>480</v>
      </c>
      <c r="F284" s="110" t="s">
        <v>2920</v>
      </c>
      <c r="G284" s="110" t="s">
        <v>2839</v>
      </c>
      <c r="H284" s="110" t="s">
        <v>2919</v>
      </c>
      <c r="I284" s="110" t="s">
        <v>2903</v>
      </c>
      <c r="J284" s="120" t="s">
        <v>2835</v>
      </c>
      <c r="K284" s="110" t="s">
        <v>2836</v>
      </c>
      <c r="L284" s="114">
        <v>2314705.9199999999</v>
      </c>
      <c r="M284" s="114">
        <v>1313403</v>
      </c>
      <c r="N284" s="114">
        <v>547251.25</v>
      </c>
      <c r="O284" s="114">
        <v>979941.44000000006</v>
      </c>
      <c r="P284" s="114">
        <v>432690.19</v>
      </c>
      <c r="Q284" s="111">
        <v>79.066094412758304</v>
      </c>
      <c r="R284" s="110" t="s">
        <v>2895</v>
      </c>
    </row>
    <row r="285" spans="1:18" ht="26.25" hidden="1" customHeight="1">
      <c r="A285" s="109">
        <v>43890</v>
      </c>
      <c r="B285" s="110" t="s">
        <v>16</v>
      </c>
      <c r="C285" s="110" t="s">
        <v>2019</v>
      </c>
      <c r="D285" s="110" t="s">
        <v>479</v>
      </c>
      <c r="E285" s="110" t="s">
        <v>480</v>
      </c>
      <c r="F285" s="110" t="s">
        <v>2920</v>
      </c>
      <c r="G285" s="110" t="s">
        <v>2839</v>
      </c>
      <c r="H285" s="110" t="s">
        <v>2919</v>
      </c>
      <c r="I285" s="110" t="s">
        <v>2903</v>
      </c>
      <c r="J285" s="120" t="s">
        <v>2837</v>
      </c>
      <c r="K285" s="110" t="s">
        <v>2838</v>
      </c>
      <c r="L285" s="114">
        <v>22422219.379999999</v>
      </c>
      <c r="M285" s="114">
        <v>20000974.780000001</v>
      </c>
      <c r="N285" s="114">
        <v>8333739.4916666672</v>
      </c>
      <c r="O285" s="114">
        <v>5989429.8199999994</v>
      </c>
      <c r="P285" s="114">
        <v>-2344309.6716666664</v>
      </c>
      <c r="Q285" s="111">
        <v>-28.130345015114308</v>
      </c>
      <c r="R285" s="110" t="s">
        <v>2896</v>
      </c>
    </row>
    <row r="286" spans="1:18" ht="26.25" hidden="1" customHeight="1">
      <c r="A286" s="109">
        <v>43890</v>
      </c>
      <c r="B286" s="110" t="s">
        <v>16</v>
      </c>
      <c r="C286" s="110" t="s">
        <v>2019</v>
      </c>
      <c r="D286" s="110" t="s">
        <v>479</v>
      </c>
      <c r="E286" s="110" t="s">
        <v>480</v>
      </c>
      <c r="F286" s="110" t="s">
        <v>2920</v>
      </c>
      <c r="G286" s="110" t="s">
        <v>2839</v>
      </c>
      <c r="H286" s="110" t="s">
        <v>2919</v>
      </c>
      <c r="I286" s="110" t="s">
        <v>2903</v>
      </c>
      <c r="J286" s="120" t="s">
        <v>2875</v>
      </c>
      <c r="K286" s="110" t="s">
        <v>2876</v>
      </c>
      <c r="L286" s="114">
        <v>0</v>
      </c>
      <c r="M286" s="114">
        <v>0</v>
      </c>
      <c r="N286" s="114">
        <v>0</v>
      </c>
      <c r="O286" s="114">
        <v>0</v>
      </c>
      <c r="P286" s="114">
        <v>0</v>
      </c>
      <c r="Q286" s="112"/>
      <c r="R286" s="110" t="s">
        <v>2895</v>
      </c>
    </row>
    <row r="287" spans="1:18" ht="26.25" hidden="1" customHeight="1">
      <c r="A287" s="109">
        <v>43890</v>
      </c>
      <c r="B287" s="110" t="s">
        <v>16</v>
      </c>
      <c r="C287" s="110" t="s">
        <v>2019</v>
      </c>
      <c r="D287" s="110" t="s">
        <v>479</v>
      </c>
      <c r="E287" s="110" t="s">
        <v>480</v>
      </c>
      <c r="F287" s="110" t="s">
        <v>2921</v>
      </c>
      <c r="G287" s="110" t="s">
        <v>2897</v>
      </c>
      <c r="H287" s="110" t="s">
        <v>2920</v>
      </c>
      <c r="I287" s="110" t="s">
        <v>1944</v>
      </c>
      <c r="J287" s="119" t="s">
        <v>2852</v>
      </c>
      <c r="K287" s="110" t="s">
        <v>2898</v>
      </c>
      <c r="L287" s="114">
        <v>38772600.509999998</v>
      </c>
      <c r="M287" s="114">
        <v>0</v>
      </c>
      <c r="N287" s="114">
        <v>0</v>
      </c>
      <c r="O287" s="114">
        <v>66556480.609999992</v>
      </c>
      <c r="P287" s="114">
        <v>66556480.609999999</v>
      </c>
      <c r="Q287" s="112"/>
      <c r="R287" s="110" t="s">
        <v>2896</v>
      </c>
    </row>
    <row r="288" spans="1:18" ht="26.25" hidden="1" customHeight="1">
      <c r="A288" s="109">
        <v>43890</v>
      </c>
      <c r="B288" s="110" t="s">
        <v>16</v>
      </c>
      <c r="C288" s="110" t="s">
        <v>2019</v>
      </c>
      <c r="D288" s="110" t="s">
        <v>479</v>
      </c>
      <c r="E288" s="110" t="s">
        <v>480</v>
      </c>
      <c r="F288" s="110" t="s">
        <v>2922</v>
      </c>
      <c r="G288" s="110" t="s">
        <v>2899</v>
      </c>
      <c r="H288" s="110" t="s">
        <v>2923</v>
      </c>
      <c r="I288" s="110" t="s">
        <v>1944</v>
      </c>
      <c r="J288" s="119" t="s">
        <v>2853</v>
      </c>
      <c r="K288" s="110" t="s">
        <v>2900</v>
      </c>
      <c r="L288" s="114">
        <v>54634621.600000001</v>
      </c>
      <c r="M288" s="114">
        <v>0</v>
      </c>
      <c r="N288" s="114">
        <v>0</v>
      </c>
      <c r="O288" s="114">
        <v>63593187.240000002</v>
      </c>
      <c r="P288" s="114">
        <v>63593187.240000002</v>
      </c>
      <c r="Q288" s="112"/>
      <c r="R288" s="110" t="s">
        <v>2896</v>
      </c>
    </row>
    <row r="289" spans="1:18" ht="26.25" hidden="1" customHeight="1">
      <c r="A289" s="109">
        <v>43890</v>
      </c>
      <c r="B289" s="110" t="s">
        <v>16</v>
      </c>
      <c r="C289" s="110" t="s">
        <v>2019</v>
      </c>
      <c r="D289" s="110" t="s">
        <v>479</v>
      </c>
      <c r="E289" s="110" t="s">
        <v>480</v>
      </c>
      <c r="F289" s="110" t="s">
        <v>2922</v>
      </c>
      <c r="G289" s="110" t="s">
        <v>2899</v>
      </c>
      <c r="H289" s="110" t="s">
        <v>2923</v>
      </c>
      <c r="I289" s="110" t="s">
        <v>1944</v>
      </c>
      <c r="J289" s="119" t="s">
        <v>2854</v>
      </c>
      <c r="K289" s="110" t="s">
        <v>2901</v>
      </c>
      <c r="L289" s="114">
        <v>-33516609.739999998</v>
      </c>
      <c r="M289" s="114">
        <v>0</v>
      </c>
      <c r="N289" s="114">
        <v>0</v>
      </c>
      <c r="O289" s="114">
        <v>-26605634.300000001</v>
      </c>
      <c r="P289" s="114">
        <v>-26605634.300000001</v>
      </c>
      <c r="Q289" s="112"/>
      <c r="R289" s="110" t="s">
        <v>2896</v>
      </c>
    </row>
    <row r="290" spans="1:18" ht="26.25" hidden="1" customHeight="1">
      <c r="A290" s="109">
        <v>43890</v>
      </c>
      <c r="B290" s="110" t="s">
        <v>16</v>
      </c>
      <c r="C290" s="110" t="s">
        <v>2019</v>
      </c>
      <c r="D290" s="110" t="s">
        <v>481</v>
      </c>
      <c r="E290" s="110" t="s">
        <v>482</v>
      </c>
      <c r="F290" s="110" t="s">
        <v>2919</v>
      </c>
      <c r="G290" s="110" t="s">
        <v>2811</v>
      </c>
      <c r="H290" s="110" t="s">
        <v>2919</v>
      </c>
      <c r="I290" s="110" t="s">
        <v>2903</v>
      </c>
      <c r="J290" s="119" t="s">
        <v>2790</v>
      </c>
      <c r="K290" s="110" t="s">
        <v>2791</v>
      </c>
      <c r="L290" s="114">
        <v>25630855.449999999</v>
      </c>
      <c r="M290" s="114">
        <v>17732900</v>
      </c>
      <c r="N290" s="114">
        <v>7388708.333333333</v>
      </c>
      <c r="O290" s="114">
        <v>11501113.969999997</v>
      </c>
      <c r="P290" s="114">
        <v>4112405.6366666667</v>
      </c>
      <c r="Q290" s="111">
        <v>55.657977702462652</v>
      </c>
      <c r="R290" s="110" t="s">
        <v>2896</v>
      </c>
    </row>
    <row r="291" spans="1:18" ht="26.25" hidden="1" customHeight="1">
      <c r="A291" s="109">
        <v>43890</v>
      </c>
      <c r="B291" s="110" t="s">
        <v>16</v>
      </c>
      <c r="C291" s="110" t="s">
        <v>2019</v>
      </c>
      <c r="D291" s="110" t="s">
        <v>481</v>
      </c>
      <c r="E291" s="110" t="s">
        <v>482</v>
      </c>
      <c r="F291" s="110" t="s">
        <v>2919</v>
      </c>
      <c r="G291" s="110" t="s">
        <v>2811</v>
      </c>
      <c r="H291" s="110" t="s">
        <v>2919</v>
      </c>
      <c r="I291" s="110" t="s">
        <v>2903</v>
      </c>
      <c r="J291" s="119" t="s">
        <v>2792</v>
      </c>
      <c r="K291" s="110" t="s">
        <v>2793</v>
      </c>
      <c r="L291" s="114">
        <v>28920</v>
      </c>
      <c r="M291" s="114">
        <v>30600</v>
      </c>
      <c r="N291" s="114">
        <v>12750</v>
      </c>
      <c r="O291" s="114">
        <v>4750</v>
      </c>
      <c r="P291" s="114">
        <v>-8000</v>
      </c>
      <c r="Q291" s="111">
        <v>-62.745098039215684</v>
      </c>
      <c r="R291" s="110" t="s">
        <v>2895</v>
      </c>
    </row>
    <row r="292" spans="1:18" ht="26.25" hidden="1" customHeight="1">
      <c r="A292" s="109">
        <v>43890</v>
      </c>
      <c r="B292" s="110" t="s">
        <v>16</v>
      </c>
      <c r="C292" s="110" t="s">
        <v>2019</v>
      </c>
      <c r="D292" s="110" t="s">
        <v>481</v>
      </c>
      <c r="E292" s="110" t="s">
        <v>482</v>
      </c>
      <c r="F292" s="110" t="s">
        <v>2919</v>
      </c>
      <c r="G292" s="110" t="s">
        <v>2811</v>
      </c>
      <c r="H292" s="110" t="s">
        <v>2919</v>
      </c>
      <c r="I292" s="110" t="s">
        <v>2903</v>
      </c>
      <c r="J292" s="119" t="s">
        <v>2794</v>
      </c>
      <c r="K292" s="110" t="s">
        <v>2795</v>
      </c>
      <c r="L292" s="114">
        <v>12297.6</v>
      </c>
      <c r="M292" s="114">
        <v>10600</v>
      </c>
      <c r="N292" s="114">
        <v>4416.6666666666661</v>
      </c>
      <c r="O292" s="114">
        <v>0</v>
      </c>
      <c r="P292" s="114">
        <v>-4416.6666666666661</v>
      </c>
      <c r="Q292" s="111">
        <v>-100</v>
      </c>
      <c r="R292" s="110" t="s">
        <v>2895</v>
      </c>
    </row>
    <row r="293" spans="1:18" ht="26.25" hidden="1" customHeight="1">
      <c r="A293" s="109">
        <v>43890</v>
      </c>
      <c r="B293" s="110" t="s">
        <v>16</v>
      </c>
      <c r="C293" s="110" t="s">
        <v>2019</v>
      </c>
      <c r="D293" s="110" t="s">
        <v>481</v>
      </c>
      <c r="E293" s="110" t="s">
        <v>482</v>
      </c>
      <c r="F293" s="110" t="s">
        <v>2919</v>
      </c>
      <c r="G293" s="110" t="s">
        <v>2811</v>
      </c>
      <c r="H293" s="110" t="s">
        <v>2919</v>
      </c>
      <c r="I293" s="110" t="s">
        <v>2903</v>
      </c>
      <c r="J293" s="119" t="s">
        <v>2797</v>
      </c>
      <c r="K293" s="110" t="s">
        <v>2798</v>
      </c>
      <c r="L293" s="114">
        <v>1799829.95</v>
      </c>
      <c r="M293" s="114">
        <v>2163500</v>
      </c>
      <c r="N293" s="114">
        <v>901458.33333333326</v>
      </c>
      <c r="O293" s="114">
        <v>753181.22000000009</v>
      </c>
      <c r="P293" s="114">
        <v>-148277.11333333331</v>
      </c>
      <c r="Q293" s="111">
        <v>-16.4485820198752</v>
      </c>
      <c r="R293" s="110" t="s">
        <v>2895</v>
      </c>
    </row>
    <row r="294" spans="1:18" ht="26.25" hidden="1" customHeight="1">
      <c r="A294" s="109">
        <v>43890</v>
      </c>
      <c r="B294" s="110" t="s">
        <v>16</v>
      </c>
      <c r="C294" s="110" t="s">
        <v>2019</v>
      </c>
      <c r="D294" s="110" t="s">
        <v>481</v>
      </c>
      <c r="E294" s="110" t="s">
        <v>482</v>
      </c>
      <c r="F294" s="110" t="s">
        <v>2919</v>
      </c>
      <c r="G294" s="110" t="s">
        <v>2811</v>
      </c>
      <c r="H294" s="110" t="s">
        <v>2919</v>
      </c>
      <c r="I294" s="110" t="s">
        <v>2903</v>
      </c>
      <c r="J294" s="119" t="s">
        <v>2799</v>
      </c>
      <c r="K294" s="110" t="s">
        <v>2800</v>
      </c>
      <c r="L294" s="114">
        <v>584114.48</v>
      </c>
      <c r="M294" s="114">
        <v>578900</v>
      </c>
      <c r="N294" s="114">
        <v>241208.33333333337</v>
      </c>
      <c r="O294" s="114">
        <v>146583.37999999998</v>
      </c>
      <c r="P294" s="114">
        <v>-94624.953333333338</v>
      </c>
      <c r="Q294" s="111">
        <v>-39.229553981689413</v>
      </c>
      <c r="R294" s="110" t="s">
        <v>2895</v>
      </c>
    </row>
    <row r="295" spans="1:18" ht="26.25" hidden="1" customHeight="1">
      <c r="A295" s="109">
        <v>43890</v>
      </c>
      <c r="B295" s="110" t="s">
        <v>16</v>
      </c>
      <c r="C295" s="110" t="s">
        <v>2019</v>
      </c>
      <c r="D295" s="110" t="s">
        <v>481</v>
      </c>
      <c r="E295" s="110" t="s">
        <v>482</v>
      </c>
      <c r="F295" s="110" t="s">
        <v>2919</v>
      </c>
      <c r="G295" s="110" t="s">
        <v>2811</v>
      </c>
      <c r="H295" s="110" t="s">
        <v>2919</v>
      </c>
      <c r="I295" s="110" t="s">
        <v>2903</v>
      </c>
      <c r="J295" s="119" t="s">
        <v>2801</v>
      </c>
      <c r="K295" s="110" t="s">
        <v>2802</v>
      </c>
      <c r="L295" s="114">
        <v>2139.6</v>
      </c>
      <c r="M295" s="114">
        <v>1900</v>
      </c>
      <c r="N295" s="114">
        <v>791.66666666666663</v>
      </c>
      <c r="O295" s="114">
        <v>0</v>
      </c>
      <c r="P295" s="114">
        <v>-791.66666666666663</v>
      </c>
      <c r="Q295" s="111">
        <v>-100</v>
      </c>
      <c r="R295" s="110" t="s">
        <v>2895</v>
      </c>
    </row>
    <row r="296" spans="1:18" ht="26.25" hidden="1" customHeight="1">
      <c r="A296" s="109">
        <v>43890</v>
      </c>
      <c r="B296" s="110" t="s">
        <v>16</v>
      </c>
      <c r="C296" s="110" t="s">
        <v>2019</v>
      </c>
      <c r="D296" s="110" t="s">
        <v>481</v>
      </c>
      <c r="E296" s="110" t="s">
        <v>482</v>
      </c>
      <c r="F296" s="110" t="s">
        <v>2919</v>
      </c>
      <c r="G296" s="110" t="s">
        <v>2811</v>
      </c>
      <c r="H296" s="110" t="s">
        <v>2919</v>
      </c>
      <c r="I296" s="110" t="s">
        <v>2903</v>
      </c>
      <c r="J296" s="119" t="s">
        <v>2803</v>
      </c>
      <c r="K296" s="110" t="s">
        <v>2804</v>
      </c>
      <c r="L296" s="114">
        <v>3153686.4</v>
      </c>
      <c r="M296" s="114">
        <v>2161200</v>
      </c>
      <c r="N296" s="114">
        <v>900500</v>
      </c>
      <c r="O296" s="114">
        <v>670307.5</v>
      </c>
      <c r="P296" s="114">
        <v>-230192.5</v>
      </c>
      <c r="Q296" s="111">
        <v>-25.562742920599668</v>
      </c>
      <c r="R296" s="110" t="s">
        <v>2895</v>
      </c>
    </row>
    <row r="297" spans="1:18" ht="26.25" hidden="1" customHeight="1">
      <c r="A297" s="109">
        <v>43890</v>
      </c>
      <c r="B297" s="110" t="s">
        <v>16</v>
      </c>
      <c r="C297" s="110" t="s">
        <v>2019</v>
      </c>
      <c r="D297" s="110" t="s">
        <v>481</v>
      </c>
      <c r="E297" s="110" t="s">
        <v>482</v>
      </c>
      <c r="F297" s="110" t="s">
        <v>2919</v>
      </c>
      <c r="G297" s="110" t="s">
        <v>2811</v>
      </c>
      <c r="H297" s="110" t="s">
        <v>2919</v>
      </c>
      <c r="I297" s="110" t="s">
        <v>2903</v>
      </c>
      <c r="J297" s="119" t="s">
        <v>2805</v>
      </c>
      <c r="K297" s="110" t="s">
        <v>2806</v>
      </c>
      <c r="L297" s="114">
        <v>19312346.239999998</v>
      </c>
      <c r="M297" s="114">
        <v>19451900</v>
      </c>
      <c r="N297" s="114">
        <v>8104958.333333333</v>
      </c>
      <c r="O297" s="114">
        <v>8518971.25</v>
      </c>
      <c r="P297" s="114">
        <v>414012.91666666669</v>
      </c>
      <c r="Q297" s="111">
        <v>5.1081436774813778</v>
      </c>
      <c r="R297" s="110" t="s">
        <v>2896</v>
      </c>
    </row>
    <row r="298" spans="1:18" ht="26.25" hidden="1" customHeight="1">
      <c r="A298" s="109">
        <v>43890</v>
      </c>
      <c r="B298" s="110" t="s">
        <v>16</v>
      </c>
      <c r="C298" s="110" t="s">
        <v>2019</v>
      </c>
      <c r="D298" s="110" t="s">
        <v>481</v>
      </c>
      <c r="E298" s="110" t="s">
        <v>482</v>
      </c>
      <c r="F298" s="110" t="s">
        <v>2919</v>
      </c>
      <c r="G298" s="110" t="s">
        <v>2811</v>
      </c>
      <c r="H298" s="110" t="s">
        <v>2919</v>
      </c>
      <c r="I298" s="110" t="s">
        <v>2903</v>
      </c>
      <c r="J298" s="119" t="s">
        <v>2807</v>
      </c>
      <c r="K298" s="110" t="s">
        <v>2808</v>
      </c>
      <c r="L298" s="114">
        <v>3488763.63</v>
      </c>
      <c r="M298" s="114">
        <v>4946200</v>
      </c>
      <c r="N298" s="114">
        <v>2060916.6666666665</v>
      </c>
      <c r="O298" s="114">
        <v>2185454.89</v>
      </c>
      <c r="P298" s="114">
        <v>124538.22333333333</v>
      </c>
      <c r="Q298" s="111">
        <v>6.0428558489345354</v>
      </c>
      <c r="R298" s="110" t="s">
        <v>2896</v>
      </c>
    </row>
    <row r="299" spans="1:18" ht="26.25" hidden="1" customHeight="1">
      <c r="A299" s="109">
        <v>43890</v>
      </c>
      <c r="B299" s="110" t="s">
        <v>16</v>
      </c>
      <c r="C299" s="110" t="s">
        <v>2019</v>
      </c>
      <c r="D299" s="110" t="s">
        <v>481</v>
      </c>
      <c r="E299" s="110" t="s">
        <v>482</v>
      </c>
      <c r="F299" s="110" t="s">
        <v>2919</v>
      </c>
      <c r="G299" s="110" t="s">
        <v>2811</v>
      </c>
      <c r="H299" s="110" t="s">
        <v>2919</v>
      </c>
      <c r="I299" s="110" t="s">
        <v>2903</v>
      </c>
      <c r="J299" s="119" t="s">
        <v>2873</v>
      </c>
      <c r="K299" s="110" t="s">
        <v>2874</v>
      </c>
      <c r="L299" s="114">
        <v>0</v>
      </c>
      <c r="M299" s="114">
        <v>0</v>
      </c>
      <c r="N299" s="114">
        <v>0</v>
      </c>
      <c r="O299" s="114">
        <v>0</v>
      </c>
      <c r="P299" s="114">
        <v>0</v>
      </c>
      <c r="Q299" s="112"/>
      <c r="R299" s="110" t="s">
        <v>2896</v>
      </c>
    </row>
    <row r="300" spans="1:18" ht="26.25" hidden="1" customHeight="1">
      <c r="A300" s="109">
        <v>43890</v>
      </c>
      <c r="B300" s="110" t="s">
        <v>16</v>
      </c>
      <c r="C300" s="110" t="s">
        <v>2019</v>
      </c>
      <c r="D300" s="110" t="s">
        <v>481</v>
      </c>
      <c r="E300" s="110" t="s">
        <v>482</v>
      </c>
      <c r="F300" s="110" t="s">
        <v>2919</v>
      </c>
      <c r="G300" s="110" t="s">
        <v>2811</v>
      </c>
      <c r="H300" s="110" t="s">
        <v>2919</v>
      </c>
      <c r="I300" s="110" t="s">
        <v>2903</v>
      </c>
      <c r="J300" s="119" t="s">
        <v>2809</v>
      </c>
      <c r="K300" s="110" t="s">
        <v>2810</v>
      </c>
      <c r="L300" s="114">
        <v>2411125.2999999998</v>
      </c>
      <c r="M300" s="114">
        <v>622471.89</v>
      </c>
      <c r="N300" s="114">
        <v>259363.28750000001</v>
      </c>
      <c r="O300" s="114">
        <v>0</v>
      </c>
      <c r="P300" s="114">
        <v>-259363.28750000001</v>
      </c>
      <c r="Q300" s="111">
        <v>-100</v>
      </c>
      <c r="R300" s="110" t="s">
        <v>2895</v>
      </c>
    </row>
    <row r="301" spans="1:18" ht="26.25" hidden="1" customHeight="1">
      <c r="A301" s="109">
        <v>43890</v>
      </c>
      <c r="B301" s="110" t="s">
        <v>16</v>
      </c>
      <c r="C301" s="110" t="s">
        <v>2019</v>
      </c>
      <c r="D301" s="110" t="s">
        <v>481</v>
      </c>
      <c r="E301" s="110" t="s">
        <v>482</v>
      </c>
      <c r="F301" s="110" t="s">
        <v>2919</v>
      </c>
      <c r="G301" s="110" t="s">
        <v>2811</v>
      </c>
      <c r="H301" s="110" t="s">
        <v>2919</v>
      </c>
      <c r="I301" s="110" t="s">
        <v>2903</v>
      </c>
      <c r="J301" s="119" t="s">
        <v>2868</v>
      </c>
      <c r="K301" s="110" t="s">
        <v>2796</v>
      </c>
      <c r="L301" s="114">
        <v>245184.21</v>
      </c>
      <c r="M301" s="114">
        <v>264600</v>
      </c>
      <c r="N301" s="114">
        <v>110250</v>
      </c>
      <c r="O301" s="114">
        <v>135358.55000000002</v>
      </c>
      <c r="P301" s="114">
        <v>25108.55</v>
      </c>
      <c r="Q301" s="111">
        <v>22.774195011337866</v>
      </c>
      <c r="R301" s="110" t="s">
        <v>2896</v>
      </c>
    </row>
    <row r="302" spans="1:18" ht="26.25" hidden="1" customHeight="1">
      <c r="A302" s="109">
        <v>43890</v>
      </c>
      <c r="B302" s="110" t="s">
        <v>16</v>
      </c>
      <c r="C302" s="110" t="s">
        <v>2019</v>
      </c>
      <c r="D302" s="110" t="s">
        <v>481</v>
      </c>
      <c r="E302" s="110" t="s">
        <v>482</v>
      </c>
      <c r="F302" s="110" t="s">
        <v>2920</v>
      </c>
      <c r="G302" s="110" t="s">
        <v>2839</v>
      </c>
      <c r="H302" s="110" t="s">
        <v>2919</v>
      </c>
      <c r="I302" s="110" t="s">
        <v>2903</v>
      </c>
      <c r="J302" s="117" t="s">
        <v>2812</v>
      </c>
      <c r="K302" s="110" t="s">
        <v>2813</v>
      </c>
      <c r="L302" s="114">
        <v>2365673.2799999998</v>
      </c>
      <c r="M302" s="114">
        <v>3200000</v>
      </c>
      <c r="N302" s="114">
        <v>1333333.3333333335</v>
      </c>
      <c r="O302" s="114">
        <v>942410.26</v>
      </c>
      <c r="P302" s="114">
        <v>-390923.0733333333</v>
      </c>
      <c r="Q302" s="111">
        <v>-29.3192305</v>
      </c>
      <c r="R302" s="110" t="s">
        <v>2896</v>
      </c>
    </row>
    <row r="303" spans="1:18" ht="26.25" hidden="1" customHeight="1">
      <c r="A303" s="109">
        <v>43890</v>
      </c>
      <c r="B303" s="110" t="s">
        <v>16</v>
      </c>
      <c r="C303" s="110" t="s">
        <v>2019</v>
      </c>
      <c r="D303" s="110" t="s">
        <v>481</v>
      </c>
      <c r="E303" s="110" t="s">
        <v>482</v>
      </c>
      <c r="F303" s="110" t="s">
        <v>2920</v>
      </c>
      <c r="G303" s="110" t="s">
        <v>2839</v>
      </c>
      <c r="H303" s="110" t="s">
        <v>2919</v>
      </c>
      <c r="I303" s="110" t="s">
        <v>2903</v>
      </c>
      <c r="J303" s="117" t="s">
        <v>2814</v>
      </c>
      <c r="K303" s="110" t="s">
        <v>2815</v>
      </c>
      <c r="L303" s="114">
        <v>661146.6</v>
      </c>
      <c r="M303" s="114">
        <v>806400</v>
      </c>
      <c r="N303" s="114">
        <v>336000</v>
      </c>
      <c r="O303" s="114">
        <v>179818.6</v>
      </c>
      <c r="P303" s="114">
        <v>-156181.4</v>
      </c>
      <c r="Q303" s="111">
        <v>-46.48255952380952</v>
      </c>
      <c r="R303" s="110" t="s">
        <v>2896</v>
      </c>
    </row>
    <row r="304" spans="1:18" ht="26.25" hidden="1" customHeight="1">
      <c r="A304" s="109">
        <v>43890</v>
      </c>
      <c r="B304" s="110" t="s">
        <v>16</v>
      </c>
      <c r="C304" s="110" t="s">
        <v>2019</v>
      </c>
      <c r="D304" s="110" t="s">
        <v>481</v>
      </c>
      <c r="E304" s="110" t="s">
        <v>482</v>
      </c>
      <c r="F304" s="110" t="s">
        <v>2920</v>
      </c>
      <c r="G304" s="110" t="s">
        <v>2839</v>
      </c>
      <c r="H304" s="110" t="s">
        <v>2919</v>
      </c>
      <c r="I304" s="110" t="s">
        <v>2903</v>
      </c>
      <c r="J304" s="117" t="s">
        <v>2816</v>
      </c>
      <c r="K304" s="110" t="s">
        <v>2817</v>
      </c>
      <c r="L304" s="114">
        <v>187953.46</v>
      </c>
      <c r="M304" s="114">
        <v>264000</v>
      </c>
      <c r="N304" s="114">
        <v>110000</v>
      </c>
      <c r="O304" s="114">
        <v>55795.83</v>
      </c>
      <c r="P304" s="114">
        <v>-54204.17</v>
      </c>
      <c r="Q304" s="111">
        <v>-49.276518181818176</v>
      </c>
      <c r="R304" s="110" t="s">
        <v>2896</v>
      </c>
    </row>
    <row r="305" spans="1:18" ht="26.25" hidden="1" customHeight="1">
      <c r="A305" s="109">
        <v>43890</v>
      </c>
      <c r="B305" s="110" t="s">
        <v>16</v>
      </c>
      <c r="C305" s="110" t="s">
        <v>2019</v>
      </c>
      <c r="D305" s="110" t="s">
        <v>481</v>
      </c>
      <c r="E305" s="110" t="s">
        <v>482</v>
      </c>
      <c r="F305" s="110" t="s">
        <v>2920</v>
      </c>
      <c r="G305" s="110" t="s">
        <v>2839</v>
      </c>
      <c r="H305" s="110" t="s">
        <v>2919</v>
      </c>
      <c r="I305" s="110" t="s">
        <v>2903</v>
      </c>
      <c r="J305" s="117" t="s">
        <v>2818</v>
      </c>
      <c r="K305" s="110" t="s">
        <v>2819</v>
      </c>
      <c r="L305" s="114">
        <v>393112.8</v>
      </c>
      <c r="M305" s="114">
        <v>797000</v>
      </c>
      <c r="N305" s="114">
        <v>332083.33333333337</v>
      </c>
      <c r="O305" s="114">
        <v>192989.5</v>
      </c>
      <c r="P305" s="114">
        <v>-139093.83333333334</v>
      </c>
      <c r="Q305" s="111">
        <v>-41.885219573400256</v>
      </c>
      <c r="R305" s="110" t="s">
        <v>2896</v>
      </c>
    </row>
    <row r="306" spans="1:18" ht="26.25" hidden="1" customHeight="1">
      <c r="A306" s="109">
        <v>43890</v>
      </c>
      <c r="B306" s="110" t="s">
        <v>16</v>
      </c>
      <c r="C306" s="110" t="s">
        <v>2019</v>
      </c>
      <c r="D306" s="110" t="s">
        <v>481</v>
      </c>
      <c r="E306" s="110" t="s">
        <v>482</v>
      </c>
      <c r="F306" s="110" t="s">
        <v>2920</v>
      </c>
      <c r="G306" s="110" t="s">
        <v>2839</v>
      </c>
      <c r="H306" s="110" t="s">
        <v>2919</v>
      </c>
      <c r="I306" s="110" t="s">
        <v>2903</v>
      </c>
      <c r="J306" s="117" t="s">
        <v>2820</v>
      </c>
      <c r="K306" s="110" t="s">
        <v>2821</v>
      </c>
      <c r="L306" s="114">
        <v>19382068.640000001</v>
      </c>
      <c r="M306" s="114">
        <v>19451900</v>
      </c>
      <c r="N306" s="114">
        <v>8104958.333333333</v>
      </c>
      <c r="O306" s="114">
        <v>8553085.25</v>
      </c>
      <c r="P306" s="114">
        <v>448126.91666666669</v>
      </c>
      <c r="Q306" s="111">
        <v>5.5290465198772356</v>
      </c>
      <c r="R306" s="110" t="s">
        <v>2895</v>
      </c>
    </row>
    <row r="307" spans="1:18" ht="26.25" hidden="1" customHeight="1">
      <c r="A307" s="109">
        <v>43890</v>
      </c>
      <c r="B307" s="110" t="s">
        <v>16</v>
      </c>
      <c r="C307" s="110" t="s">
        <v>2019</v>
      </c>
      <c r="D307" s="110" t="s">
        <v>481</v>
      </c>
      <c r="E307" s="110" t="s">
        <v>482</v>
      </c>
      <c r="F307" s="110" t="s">
        <v>2920</v>
      </c>
      <c r="G307" s="110" t="s">
        <v>2839</v>
      </c>
      <c r="H307" s="110" t="s">
        <v>2919</v>
      </c>
      <c r="I307" s="110" t="s">
        <v>2903</v>
      </c>
      <c r="J307" s="117" t="s">
        <v>2822</v>
      </c>
      <c r="K307" s="110" t="s">
        <v>2846</v>
      </c>
      <c r="L307" s="114">
        <v>2938447.2</v>
      </c>
      <c r="M307" s="114">
        <v>2520000</v>
      </c>
      <c r="N307" s="114">
        <v>1050000</v>
      </c>
      <c r="O307" s="114">
        <v>1385102</v>
      </c>
      <c r="P307" s="114">
        <v>335102</v>
      </c>
      <c r="Q307" s="111">
        <v>31.914476190476186</v>
      </c>
      <c r="R307" s="110" t="s">
        <v>2895</v>
      </c>
    </row>
    <row r="308" spans="1:18" ht="26.25" hidden="1" customHeight="1">
      <c r="A308" s="109">
        <v>43890</v>
      </c>
      <c r="B308" s="110" t="s">
        <v>16</v>
      </c>
      <c r="C308" s="110" t="s">
        <v>2019</v>
      </c>
      <c r="D308" s="110" t="s">
        <v>481</v>
      </c>
      <c r="E308" s="110" t="s">
        <v>482</v>
      </c>
      <c r="F308" s="110" t="s">
        <v>2920</v>
      </c>
      <c r="G308" s="110" t="s">
        <v>2839</v>
      </c>
      <c r="H308" s="110" t="s">
        <v>2919</v>
      </c>
      <c r="I308" s="110" t="s">
        <v>2903</v>
      </c>
      <c r="J308" s="117" t="s">
        <v>2823</v>
      </c>
      <c r="K308" s="110" t="s">
        <v>2824</v>
      </c>
      <c r="L308" s="114">
        <v>6724701</v>
      </c>
      <c r="M308" s="114">
        <v>7044000</v>
      </c>
      <c r="N308" s="114">
        <v>2935000</v>
      </c>
      <c r="O308" s="114">
        <v>2865063.75</v>
      </c>
      <c r="P308" s="114">
        <v>-69936.25</v>
      </c>
      <c r="Q308" s="111">
        <v>-2.3828364565587736</v>
      </c>
      <c r="R308" s="110" t="s">
        <v>2896</v>
      </c>
    </row>
    <row r="309" spans="1:18" ht="26.25" hidden="1" customHeight="1">
      <c r="A309" s="109">
        <v>43890</v>
      </c>
      <c r="B309" s="110" t="s">
        <v>16</v>
      </c>
      <c r="C309" s="110" t="s">
        <v>2019</v>
      </c>
      <c r="D309" s="110" t="s">
        <v>481</v>
      </c>
      <c r="E309" s="110" t="s">
        <v>482</v>
      </c>
      <c r="F309" s="110" t="s">
        <v>2920</v>
      </c>
      <c r="G309" s="110" t="s">
        <v>2839</v>
      </c>
      <c r="H309" s="110" t="s">
        <v>2919</v>
      </c>
      <c r="I309" s="110" t="s">
        <v>2903</v>
      </c>
      <c r="J309" s="117" t="s">
        <v>2825</v>
      </c>
      <c r="K309" s="110" t="s">
        <v>2826</v>
      </c>
      <c r="L309" s="114">
        <v>1195710.24</v>
      </c>
      <c r="M309" s="114">
        <v>1257000</v>
      </c>
      <c r="N309" s="114">
        <v>523750</v>
      </c>
      <c r="O309" s="114">
        <v>620104</v>
      </c>
      <c r="P309" s="114">
        <v>96354</v>
      </c>
      <c r="Q309" s="111">
        <v>18.396945107398569</v>
      </c>
      <c r="R309" s="110" t="s">
        <v>2895</v>
      </c>
    </row>
    <row r="310" spans="1:18" ht="26.25" hidden="1" customHeight="1">
      <c r="A310" s="109">
        <v>43890</v>
      </c>
      <c r="B310" s="110" t="s">
        <v>16</v>
      </c>
      <c r="C310" s="110" t="s">
        <v>2019</v>
      </c>
      <c r="D310" s="110" t="s">
        <v>481</v>
      </c>
      <c r="E310" s="110" t="s">
        <v>482</v>
      </c>
      <c r="F310" s="110" t="s">
        <v>2920</v>
      </c>
      <c r="G310" s="110" t="s">
        <v>2839</v>
      </c>
      <c r="H310" s="110" t="s">
        <v>2919</v>
      </c>
      <c r="I310" s="110" t="s">
        <v>2903</v>
      </c>
      <c r="J310" s="117" t="s">
        <v>2827</v>
      </c>
      <c r="K310" s="110" t="s">
        <v>2828</v>
      </c>
      <c r="L310" s="114">
        <v>2489790.86</v>
      </c>
      <c r="M310" s="114">
        <v>3113300</v>
      </c>
      <c r="N310" s="114">
        <v>1297208.3333333333</v>
      </c>
      <c r="O310" s="114">
        <v>1277364.42</v>
      </c>
      <c r="P310" s="114">
        <v>-19843.913333333334</v>
      </c>
      <c r="Q310" s="111">
        <v>-1.5297398901487169</v>
      </c>
      <c r="R310" s="110" t="s">
        <v>2896</v>
      </c>
    </row>
    <row r="311" spans="1:18" ht="26.25" hidden="1" customHeight="1">
      <c r="A311" s="109">
        <v>43890</v>
      </c>
      <c r="B311" s="110" t="s">
        <v>16</v>
      </c>
      <c r="C311" s="110" t="s">
        <v>2019</v>
      </c>
      <c r="D311" s="110" t="s">
        <v>481</v>
      </c>
      <c r="E311" s="110" t="s">
        <v>482</v>
      </c>
      <c r="F311" s="110" t="s">
        <v>2920</v>
      </c>
      <c r="G311" s="110" t="s">
        <v>2839</v>
      </c>
      <c r="H311" s="110" t="s">
        <v>2919</v>
      </c>
      <c r="I311" s="110" t="s">
        <v>2903</v>
      </c>
      <c r="J311" s="117" t="s">
        <v>2829</v>
      </c>
      <c r="K311" s="110" t="s">
        <v>2830</v>
      </c>
      <c r="L311" s="114">
        <v>1268813.51</v>
      </c>
      <c r="M311" s="114">
        <v>1264800</v>
      </c>
      <c r="N311" s="114">
        <v>527000</v>
      </c>
      <c r="O311" s="114">
        <v>469435.79</v>
      </c>
      <c r="P311" s="114">
        <v>-57564.21</v>
      </c>
      <c r="Q311" s="111">
        <v>-10.923</v>
      </c>
      <c r="R311" s="110" t="s">
        <v>2896</v>
      </c>
    </row>
    <row r="312" spans="1:18" ht="26.25" hidden="1" customHeight="1">
      <c r="A312" s="109">
        <v>43890</v>
      </c>
      <c r="B312" s="110" t="s">
        <v>16</v>
      </c>
      <c r="C312" s="110" t="s">
        <v>2019</v>
      </c>
      <c r="D312" s="110" t="s">
        <v>481</v>
      </c>
      <c r="E312" s="110" t="s">
        <v>482</v>
      </c>
      <c r="F312" s="110" t="s">
        <v>2920</v>
      </c>
      <c r="G312" s="110" t="s">
        <v>2839</v>
      </c>
      <c r="H312" s="110" t="s">
        <v>2919</v>
      </c>
      <c r="I312" s="110" t="s">
        <v>2903</v>
      </c>
      <c r="J312" s="117" t="s">
        <v>2831</v>
      </c>
      <c r="K312" s="110" t="s">
        <v>2832</v>
      </c>
      <c r="L312" s="114">
        <v>1077953.1599999999</v>
      </c>
      <c r="M312" s="114">
        <v>1926000</v>
      </c>
      <c r="N312" s="114">
        <v>802500</v>
      </c>
      <c r="O312" s="114">
        <v>461748.17</v>
      </c>
      <c r="P312" s="114">
        <v>-340751.83</v>
      </c>
      <c r="Q312" s="111">
        <v>-42.461287227414324</v>
      </c>
      <c r="R312" s="110" t="s">
        <v>2896</v>
      </c>
    </row>
    <row r="313" spans="1:18" ht="26.25" hidden="1" customHeight="1">
      <c r="A313" s="109">
        <v>43890</v>
      </c>
      <c r="B313" s="110" t="s">
        <v>16</v>
      </c>
      <c r="C313" s="110" t="s">
        <v>2019</v>
      </c>
      <c r="D313" s="110" t="s">
        <v>481</v>
      </c>
      <c r="E313" s="110" t="s">
        <v>482</v>
      </c>
      <c r="F313" s="110" t="s">
        <v>2920</v>
      </c>
      <c r="G313" s="110" t="s">
        <v>2839</v>
      </c>
      <c r="H313" s="110" t="s">
        <v>2919</v>
      </c>
      <c r="I313" s="110" t="s">
        <v>2903</v>
      </c>
      <c r="J313" s="117" t="s">
        <v>2833</v>
      </c>
      <c r="K313" s="110" t="s">
        <v>2834</v>
      </c>
      <c r="L313" s="114">
        <v>2924579.03</v>
      </c>
      <c r="M313" s="114">
        <v>2918100</v>
      </c>
      <c r="N313" s="114">
        <v>1215875</v>
      </c>
      <c r="O313" s="114">
        <v>1157495.8600000003</v>
      </c>
      <c r="P313" s="114">
        <v>-58379.14</v>
      </c>
      <c r="Q313" s="111">
        <v>-4.8014096843836747</v>
      </c>
      <c r="R313" s="110" t="s">
        <v>2896</v>
      </c>
    </row>
    <row r="314" spans="1:18" ht="26.25" hidden="1" customHeight="1">
      <c r="A314" s="109">
        <v>43890</v>
      </c>
      <c r="B314" s="110" t="s">
        <v>16</v>
      </c>
      <c r="C314" s="110" t="s">
        <v>2019</v>
      </c>
      <c r="D314" s="110" t="s">
        <v>481</v>
      </c>
      <c r="E314" s="110" t="s">
        <v>482</v>
      </c>
      <c r="F314" s="110" t="s">
        <v>2920</v>
      </c>
      <c r="G314" s="110" t="s">
        <v>2839</v>
      </c>
      <c r="H314" s="110" t="s">
        <v>2919</v>
      </c>
      <c r="I314" s="110" t="s">
        <v>2903</v>
      </c>
      <c r="J314" s="117" t="s">
        <v>2835</v>
      </c>
      <c r="K314" s="110" t="s">
        <v>2836</v>
      </c>
      <c r="L314" s="114">
        <v>35597.64</v>
      </c>
      <c r="M314" s="114">
        <v>239400</v>
      </c>
      <c r="N314" s="114">
        <v>99750</v>
      </c>
      <c r="O314" s="114">
        <v>32761.23</v>
      </c>
      <c r="P314" s="114">
        <v>-66988.77</v>
      </c>
      <c r="Q314" s="111">
        <v>-67.156661654135334</v>
      </c>
      <c r="R314" s="110" t="s">
        <v>2896</v>
      </c>
    </row>
    <row r="315" spans="1:18" ht="26.25" hidden="1" customHeight="1">
      <c r="A315" s="109">
        <v>43890</v>
      </c>
      <c r="B315" s="110" t="s">
        <v>16</v>
      </c>
      <c r="C315" s="110" t="s">
        <v>2019</v>
      </c>
      <c r="D315" s="110" t="s">
        <v>481</v>
      </c>
      <c r="E315" s="110" t="s">
        <v>482</v>
      </c>
      <c r="F315" s="110" t="s">
        <v>2920</v>
      </c>
      <c r="G315" s="110" t="s">
        <v>2839</v>
      </c>
      <c r="H315" s="110" t="s">
        <v>2919</v>
      </c>
      <c r="I315" s="110" t="s">
        <v>2903</v>
      </c>
      <c r="J315" s="117" t="s">
        <v>2837</v>
      </c>
      <c r="K315" s="110" t="s">
        <v>2838</v>
      </c>
      <c r="L315" s="114">
        <v>4877971.26</v>
      </c>
      <c r="M315" s="114">
        <v>5431500</v>
      </c>
      <c r="N315" s="114">
        <v>2263125</v>
      </c>
      <c r="O315" s="114">
        <v>1663101.6600000001</v>
      </c>
      <c r="P315" s="114">
        <v>-600023.34</v>
      </c>
      <c r="Q315" s="111">
        <v>-26.513044573322286</v>
      </c>
      <c r="R315" s="110" t="s">
        <v>2896</v>
      </c>
    </row>
    <row r="316" spans="1:18" ht="26.25" hidden="1" customHeight="1">
      <c r="A316" s="109">
        <v>43890</v>
      </c>
      <c r="B316" s="110" t="s">
        <v>16</v>
      </c>
      <c r="C316" s="110" t="s">
        <v>2019</v>
      </c>
      <c r="D316" s="110" t="s">
        <v>481</v>
      </c>
      <c r="E316" s="110" t="s">
        <v>482</v>
      </c>
      <c r="F316" s="110" t="s">
        <v>2920</v>
      </c>
      <c r="G316" s="110" t="s">
        <v>2839</v>
      </c>
      <c r="H316" s="110" t="s">
        <v>2919</v>
      </c>
      <c r="I316" s="110" t="s">
        <v>2903</v>
      </c>
      <c r="J316" s="117" t="s">
        <v>2875</v>
      </c>
      <c r="K316" s="110" t="s">
        <v>2876</v>
      </c>
      <c r="L316" s="114">
        <v>0</v>
      </c>
      <c r="M316" s="114">
        <v>0</v>
      </c>
      <c r="N316" s="114">
        <v>0</v>
      </c>
      <c r="O316" s="114">
        <v>0</v>
      </c>
      <c r="P316" s="114">
        <v>0</v>
      </c>
      <c r="Q316" s="112"/>
      <c r="R316" s="110" t="s">
        <v>2895</v>
      </c>
    </row>
    <row r="317" spans="1:18" ht="26.25" hidden="1" customHeight="1">
      <c r="A317" s="109">
        <v>43890</v>
      </c>
      <c r="B317" s="110" t="s">
        <v>16</v>
      </c>
      <c r="C317" s="110" t="s">
        <v>2019</v>
      </c>
      <c r="D317" s="110" t="s">
        <v>481</v>
      </c>
      <c r="E317" s="110" t="s">
        <v>482</v>
      </c>
      <c r="F317" s="110" t="s">
        <v>2921</v>
      </c>
      <c r="G317" s="110" t="s">
        <v>2897</v>
      </c>
      <c r="H317" s="110" t="s">
        <v>2920</v>
      </c>
      <c r="I317" s="110" t="s">
        <v>1944</v>
      </c>
      <c r="J317" s="115" t="s">
        <v>2852</v>
      </c>
      <c r="K317" s="110" t="s">
        <v>2898</v>
      </c>
      <c r="L317" s="114">
        <v>5935474.5199999996</v>
      </c>
      <c r="M317" s="114">
        <v>0</v>
      </c>
      <c r="N317" s="114">
        <v>0</v>
      </c>
      <c r="O317" s="114">
        <v>7166829.6100000022</v>
      </c>
      <c r="P317" s="114">
        <v>7166829.6100000003</v>
      </c>
      <c r="Q317" s="112"/>
      <c r="R317" s="110" t="s">
        <v>2896</v>
      </c>
    </row>
    <row r="318" spans="1:18" ht="26.25" hidden="1" customHeight="1">
      <c r="A318" s="109">
        <v>43890</v>
      </c>
      <c r="B318" s="110" t="s">
        <v>16</v>
      </c>
      <c r="C318" s="110" t="s">
        <v>2019</v>
      </c>
      <c r="D318" s="110" t="s">
        <v>481</v>
      </c>
      <c r="E318" s="110" t="s">
        <v>482</v>
      </c>
      <c r="F318" s="110" t="s">
        <v>2922</v>
      </c>
      <c r="G318" s="110" t="s">
        <v>2899</v>
      </c>
      <c r="H318" s="110" t="s">
        <v>2923</v>
      </c>
      <c r="I318" s="110" t="s">
        <v>1944</v>
      </c>
      <c r="J318" s="115" t="s">
        <v>2853</v>
      </c>
      <c r="K318" s="110" t="s">
        <v>2900</v>
      </c>
      <c r="L318" s="114">
        <v>10096254.07</v>
      </c>
      <c r="M318" s="114">
        <v>0</v>
      </c>
      <c r="N318" s="114">
        <v>0</v>
      </c>
      <c r="O318" s="114">
        <v>10518842.329999998</v>
      </c>
      <c r="P318" s="114">
        <v>10518842.33</v>
      </c>
      <c r="Q318" s="112"/>
      <c r="R318" s="110" t="s">
        <v>2896</v>
      </c>
    </row>
    <row r="319" spans="1:18" ht="26.25" hidden="1" customHeight="1">
      <c r="A319" s="109">
        <v>43890</v>
      </c>
      <c r="B319" s="110" t="s">
        <v>16</v>
      </c>
      <c r="C319" s="110" t="s">
        <v>2019</v>
      </c>
      <c r="D319" s="110" t="s">
        <v>481</v>
      </c>
      <c r="E319" s="110" t="s">
        <v>482</v>
      </c>
      <c r="F319" s="110" t="s">
        <v>2922</v>
      </c>
      <c r="G319" s="110" t="s">
        <v>2899</v>
      </c>
      <c r="H319" s="110" t="s">
        <v>2923</v>
      </c>
      <c r="I319" s="110" t="s">
        <v>1944</v>
      </c>
      <c r="J319" s="115" t="s">
        <v>2854</v>
      </c>
      <c r="K319" s="110" t="s">
        <v>2901</v>
      </c>
      <c r="L319" s="114">
        <v>-8606774.7200000007</v>
      </c>
      <c r="M319" s="114">
        <v>0</v>
      </c>
      <c r="N319" s="114">
        <v>0</v>
      </c>
      <c r="O319" s="114">
        <v>-6603872.7700000005</v>
      </c>
      <c r="P319" s="114">
        <v>-6603872.7699999996</v>
      </c>
      <c r="Q319" s="112"/>
      <c r="R319" s="110" t="s">
        <v>2896</v>
      </c>
    </row>
    <row r="320" spans="1:18" ht="26.25" hidden="1" customHeight="1">
      <c r="A320" s="109">
        <v>43890</v>
      </c>
      <c r="B320" s="110" t="s">
        <v>16</v>
      </c>
      <c r="C320" s="110" t="s">
        <v>2019</v>
      </c>
      <c r="D320" s="110" t="s">
        <v>483</v>
      </c>
      <c r="E320" s="110" t="s">
        <v>484</v>
      </c>
      <c r="F320" s="110" t="s">
        <v>2919</v>
      </c>
      <c r="G320" s="110" t="s">
        <v>2811</v>
      </c>
      <c r="H320" s="110" t="s">
        <v>2919</v>
      </c>
      <c r="I320" s="110" t="s">
        <v>2903</v>
      </c>
      <c r="J320" s="115" t="s">
        <v>2790</v>
      </c>
      <c r="K320" s="110" t="s">
        <v>2791</v>
      </c>
      <c r="L320" s="114">
        <v>52262500.829999998</v>
      </c>
      <c r="M320" s="114">
        <v>47811132.770000003</v>
      </c>
      <c r="N320" s="114">
        <v>19921305.320833333</v>
      </c>
      <c r="O320" s="114">
        <v>26416180.319999997</v>
      </c>
      <c r="P320" s="114">
        <v>6494874.9991666665</v>
      </c>
      <c r="Q320" s="111">
        <v>32.602657780534322</v>
      </c>
      <c r="R320" s="110" t="s">
        <v>2896</v>
      </c>
    </row>
    <row r="321" spans="1:18" ht="26.25" hidden="1" customHeight="1">
      <c r="A321" s="109">
        <v>43890</v>
      </c>
      <c r="B321" s="110" t="s">
        <v>16</v>
      </c>
      <c r="C321" s="110" t="s">
        <v>2019</v>
      </c>
      <c r="D321" s="110" t="s">
        <v>483</v>
      </c>
      <c r="E321" s="110" t="s">
        <v>484</v>
      </c>
      <c r="F321" s="110" t="s">
        <v>2919</v>
      </c>
      <c r="G321" s="110" t="s">
        <v>2811</v>
      </c>
      <c r="H321" s="110" t="s">
        <v>2919</v>
      </c>
      <c r="I321" s="110" t="s">
        <v>2903</v>
      </c>
      <c r="J321" s="115" t="s">
        <v>2792</v>
      </c>
      <c r="K321" s="110" t="s">
        <v>2793</v>
      </c>
      <c r="L321" s="114">
        <v>380820</v>
      </c>
      <c r="M321" s="114">
        <v>350000</v>
      </c>
      <c r="N321" s="114">
        <v>145833.33333333334</v>
      </c>
      <c r="O321" s="114">
        <v>125800</v>
      </c>
      <c r="P321" s="114">
        <v>-20033.333333333336</v>
      </c>
      <c r="Q321" s="111">
        <v>-13.737142857142857</v>
      </c>
      <c r="R321" s="110" t="s">
        <v>2895</v>
      </c>
    </row>
    <row r="322" spans="1:18" ht="26.25" hidden="1" customHeight="1">
      <c r="A322" s="109">
        <v>43890</v>
      </c>
      <c r="B322" s="110" t="s">
        <v>16</v>
      </c>
      <c r="C322" s="110" t="s">
        <v>2019</v>
      </c>
      <c r="D322" s="110" t="s">
        <v>483</v>
      </c>
      <c r="E322" s="110" t="s">
        <v>484</v>
      </c>
      <c r="F322" s="110" t="s">
        <v>2919</v>
      </c>
      <c r="G322" s="110" t="s">
        <v>2811</v>
      </c>
      <c r="H322" s="110" t="s">
        <v>2919</v>
      </c>
      <c r="I322" s="110" t="s">
        <v>2903</v>
      </c>
      <c r="J322" s="115" t="s">
        <v>2794</v>
      </c>
      <c r="K322" s="110" t="s">
        <v>2795</v>
      </c>
      <c r="L322" s="114">
        <v>0</v>
      </c>
      <c r="M322" s="114">
        <v>0</v>
      </c>
      <c r="N322" s="114">
        <v>0</v>
      </c>
      <c r="O322" s="114">
        <v>940</v>
      </c>
      <c r="P322" s="114">
        <v>940</v>
      </c>
      <c r="Q322" s="112"/>
      <c r="R322" s="110" t="s">
        <v>2896</v>
      </c>
    </row>
    <row r="323" spans="1:18" ht="26.25" hidden="1" customHeight="1">
      <c r="A323" s="109">
        <v>43890</v>
      </c>
      <c r="B323" s="110" t="s">
        <v>16</v>
      </c>
      <c r="C323" s="110" t="s">
        <v>2019</v>
      </c>
      <c r="D323" s="110" t="s">
        <v>483</v>
      </c>
      <c r="E323" s="110" t="s">
        <v>484</v>
      </c>
      <c r="F323" s="110" t="s">
        <v>2919</v>
      </c>
      <c r="G323" s="110" t="s">
        <v>2811</v>
      </c>
      <c r="H323" s="110" t="s">
        <v>2919</v>
      </c>
      <c r="I323" s="110" t="s">
        <v>2903</v>
      </c>
      <c r="J323" s="115" t="s">
        <v>2797</v>
      </c>
      <c r="K323" s="110" t="s">
        <v>2798</v>
      </c>
      <c r="L323" s="114">
        <v>7700493.71</v>
      </c>
      <c r="M323" s="114">
        <v>8370000</v>
      </c>
      <c r="N323" s="114">
        <v>3487500</v>
      </c>
      <c r="O323" s="114">
        <v>3089237.5700000003</v>
      </c>
      <c r="P323" s="114">
        <v>-398262.43</v>
      </c>
      <c r="Q323" s="111">
        <v>-11.419711254480285</v>
      </c>
      <c r="R323" s="110" t="s">
        <v>2895</v>
      </c>
    </row>
    <row r="324" spans="1:18" ht="26.25" hidden="1" customHeight="1">
      <c r="A324" s="109">
        <v>43890</v>
      </c>
      <c r="B324" s="110" t="s">
        <v>16</v>
      </c>
      <c r="C324" s="110" t="s">
        <v>2019</v>
      </c>
      <c r="D324" s="110" t="s">
        <v>483</v>
      </c>
      <c r="E324" s="110" t="s">
        <v>484</v>
      </c>
      <c r="F324" s="110" t="s">
        <v>2919</v>
      </c>
      <c r="G324" s="110" t="s">
        <v>2811</v>
      </c>
      <c r="H324" s="110" t="s">
        <v>2919</v>
      </c>
      <c r="I324" s="110" t="s">
        <v>2903</v>
      </c>
      <c r="J324" s="115" t="s">
        <v>2799</v>
      </c>
      <c r="K324" s="110" t="s">
        <v>2800</v>
      </c>
      <c r="L324" s="114">
        <v>3618377.26</v>
      </c>
      <c r="M324" s="114">
        <v>3699000</v>
      </c>
      <c r="N324" s="114">
        <v>1541250</v>
      </c>
      <c r="O324" s="114">
        <v>1688916.5099999998</v>
      </c>
      <c r="P324" s="114">
        <v>147666.51</v>
      </c>
      <c r="Q324" s="111">
        <v>9.5809576642335763</v>
      </c>
      <c r="R324" s="110" t="s">
        <v>2896</v>
      </c>
    </row>
    <row r="325" spans="1:18" ht="26.25" hidden="1" customHeight="1">
      <c r="A325" s="109">
        <v>43890</v>
      </c>
      <c r="B325" s="110" t="s">
        <v>16</v>
      </c>
      <c r="C325" s="110" t="s">
        <v>2019</v>
      </c>
      <c r="D325" s="110" t="s">
        <v>483</v>
      </c>
      <c r="E325" s="110" t="s">
        <v>484</v>
      </c>
      <c r="F325" s="110" t="s">
        <v>2919</v>
      </c>
      <c r="G325" s="110" t="s">
        <v>2811</v>
      </c>
      <c r="H325" s="110" t="s">
        <v>2919</v>
      </c>
      <c r="I325" s="110" t="s">
        <v>2903</v>
      </c>
      <c r="J325" s="115" t="s">
        <v>2801</v>
      </c>
      <c r="K325" s="110" t="s">
        <v>2802</v>
      </c>
      <c r="L325" s="114">
        <v>343393.2</v>
      </c>
      <c r="M325" s="114">
        <v>373000</v>
      </c>
      <c r="N325" s="114">
        <v>155416.66666666669</v>
      </c>
      <c r="O325" s="114">
        <v>329413.15000000002</v>
      </c>
      <c r="P325" s="114">
        <v>173996.48333333334</v>
      </c>
      <c r="Q325" s="111">
        <v>111.95484182305628</v>
      </c>
      <c r="R325" s="110" t="s">
        <v>2896</v>
      </c>
    </row>
    <row r="326" spans="1:18" ht="26.25" hidden="1" customHeight="1">
      <c r="A326" s="109">
        <v>43890</v>
      </c>
      <c r="B326" s="110" t="s">
        <v>16</v>
      </c>
      <c r="C326" s="110" t="s">
        <v>2019</v>
      </c>
      <c r="D326" s="110" t="s">
        <v>483</v>
      </c>
      <c r="E326" s="110" t="s">
        <v>484</v>
      </c>
      <c r="F326" s="110" t="s">
        <v>2919</v>
      </c>
      <c r="G326" s="110" t="s">
        <v>2811</v>
      </c>
      <c r="H326" s="110" t="s">
        <v>2919</v>
      </c>
      <c r="I326" s="110" t="s">
        <v>2903</v>
      </c>
      <c r="J326" s="115" t="s">
        <v>2803</v>
      </c>
      <c r="K326" s="110" t="s">
        <v>2804</v>
      </c>
      <c r="L326" s="114">
        <v>8109490.9199999999</v>
      </c>
      <c r="M326" s="114">
        <v>8256000</v>
      </c>
      <c r="N326" s="114">
        <v>3440000</v>
      </c>
      <c r="O326" s="114">
        <v>3653599.67</v>
      </c>
      <c r="P326" s="114">
        <v>213599.67</v>
      </c>
      <c r="Q326" s="111">
        <v>6.20929273255814</v>
      </c>
      <c r="R326" s="110" t="s">
        <v>2896</v>
      </c>
    </row>
    <row r="327" spans="1:18" ht="26.25" hidden="1" customHeight="1">
      <c r="A327" s="109">
        <v>43890</v>
      </c>
      <c r="B327" s="110" t="s">
        <v>16</v>
      </c>
      <c r="C327" s="110" t="s">
        <v>2019</v>
      </c>
      <c r="D327" s="110" t="s">
        <v>483</v>
      </c>
      <c r="E327" s="110" t="s">
        <v>484</v>
      </c>
      <c r="F327" s="110" t="s">
        <v>2919</v>
      </c>
      <c r="G327" s="110" t="s">
        <v>2811</v>
      </c>
      <c r="H327" s="110" t="s">
        <v>2919</v>
      </c>
      <c r="I327" s="110" t="s">
        <v>2903</v>
      </c>
      <c r="J327" s="115" t="s">
        <v>2805</v>
      </c>
      <c r="K327" s="110" t="s">
        <v>2806</v>
      </c>
      <c r="L327" s="114">
        <v>34314699.880000003</v>
      </c>
      <c r="M327" s="114">
        <v>36666538</v>
      </c>
      <c r="N327" s="114">
        <v>15277724.166666666</v>
      </c>
      <c r="O327" s="114">
        <v>14063580</v>
      </c>
      <c r="P327" s="114">
        <v>-1214144.1666666667</v>
      </c>
      <c r="Q327" s="111">
        <v>-7.9471533418289999</v>
      </c>
      <c r="R327" s="110" t="s">
        <v>2895</v>
      </c>
    </row>
    <row r="328" spans="1:18" ht="26.25" hidden="1" customHeight="1">
      <c r="A328" s="109">
        <v>43890</v>
      </c>
      <c r="B328" s="110" t="s">
        <v>16</v>
      </c>
      <c r="C328" s="110" t="s">
        <v>2019</v>
      </c>
      <c r="D328" s="110" t="s">
        <v>483</v>
      </c>
      <c r="E328" s="110" t="s">
        <v>484</v>
      </c>
      <c r="F328" s="110" t="s">
        <v>2919</v>
      </c>
      <c r="G328" s="110" t="s">
        <v>2811</v>
      </c>
      <c r="H328" s="110" t="s">
        <v>2919</v>
      </c>
      <c r="I328" s="110" t="s">
        <v>2903</v>
      </c>
      <c r="J328" s="115" t="s">
        <v>2807</v>
      </c>
      <c r="K328" s="110" t="s">
        <v>2808</v>
      </c>
      <c r="L328" s="114">
        <v>7176837.6200000001</v>
      </c>
      <c r="M328" s="114">
        <v>6538620.7999999998</v>
      </c>
      <c r="N328" s="114">
        <v>2724425.3333333335</v>
      </c>
      <c r="O328" s="114">
        <v>3325563.1799999997</v>
      </c>
      <c r="P328" s="114">
        <v>601137.84666666668</v>
      </c>
      <c r="Q328" s="111">
        <v>22.064757632068218</v>
      </c>
      <c r="R328" s="110" t="s">
        <v>2896</v>
      </c>
    </row>
    <row r="329" spans="1:18" ht="26.25" hidden="1" customHeight="1">
      <c r="A329" s="109">
        <v>43890</v>
      </c>
      <c r="B329" s="110" t="s">
        <v>16</v>
      </c>
      <c r="C329" s="110" t="s">
        <v>2019</v>
      </c>
      <c r="D329" s="110" t="s">
        <v>483</v>
      </c>
      <c r="E329" s="110" t="s">
        <v>484</v>
      </c>
      <c r="F329" s="110" t="s">
        <v>2919</v>
      </c>
      <c r="G329" s="110" t="s">
        <v>2811</v>
      </c>
      <c r="H329" s="110" t="s">
        <v>2919</v>
      </c>
      <c r="I329" s="110" t="s">
        <v>2903</v>
      </c>
      <c r="J329" s="115" t="s">
        <v>2873</v>
      </c>
      <c r="K329" s="110" t="s">
        <v>2874</v>
      </c>
      <c r="L329" s="114">
        <v>0</v>
      </c>
      <c r="M329" s="114">
        <v>0</v>
      </c>
      <c r="N329" s="114">
        <v>0</v>
      </c>
      <c r="O329" s="114">
        <v>0</v>
      </c>
      <c r="P329" s="114">
        <v>0</v>
      </c>
      <c r="Q329" s="112"/>
      <c r="R329" s="110" t="s">
        <v>2896</v>
      </c>
    </row>
    <row r="330" spans="1:18" ht="26.25" hidden="1" customHeight="1">
      <c r="A330" s="109">
        <v>43890</v>
      </c>
      <c r="B330" s="110" t="s">
        <v>16</v>
      </c>
      <c r="C330" s="110" t="s">
        <v>2019</v>
      </c>
      <c r="D330" s="110" t="s">
        <v>483</v>
      </c>
      <c r="E330" s="110" t="s">
        <v>484</v>
      </c>
      <c r="F330" s="110" t="s">
        <v>2919</v>
      </c>
      <c r="G330" s="110" t="s">
        <v>2811</v>
      </c>
      <c r="H330" s="110" t="s">
        <v>2919</v>
      </c>
      <c r="I330" s="110" t="s">
        <v>2903</v>
      </c>
      <c r="J330" s="115" t="s">
        <v>2809</v>
      </c>
      <c r="K330" s="110" t="s">
        <v>2810</v>
      </c>
      <c r="L330" s="114">
        <v>1372022.03</v>
      </c>
      <c r="M330" s="114">
        <v>1469113.08</v>
      </c>
      <c r="N330" s="114">
        <v>612130.44999999995</v>
      </c>
      <c r="O330" s="114">
        <v>222296.34</v>
      </c>
      <c r="P330" s="114">
        <v>-389834.11</v>
      </c>
      <c r="Q330" s="111">
        <v>-63.684809340884776</v>
      </c>
      <c r="R330" s="110" t="s">
        <v>2895</v>
      </c>
    </row>
    <row r="331" spans="1:18" ht="26.25" hidden="1" customHeight="1">
      <c r="A331" s="109">
        <v>43890</v>
      </c>
      <c r="B331" s="110" t="s">
        <v>16</v>
      </c>
      <c r="C331" s="110" t="s">
        <v>2019</v>
      </c>
      <c r="D331" s="110" t="s">
        <v>483</v>
      </c>
      <c r="E331" s="110" t="s">
        <v>484</v>
      </c>
      <c r="F331" s="110" t="s">
        <v>2919</v>
      </c>
      <c r="G331" s="110" t="s">
        <v>2811</v>
      </c>
      <c r="H331" s="110" t="s">
        <v>2919</v>
      </c>
      <c r="I331" s="110" t="s">
        <v>2903</v>
      </c>
      <c r="J331" s="115" t="s">
        <v>2868</v>
      </c>
      <c r="K331" s="110" t="s">
        <v>2796</v>
      </c>
      <c r="L331" s="114">
        <v>1049919.3400000001</v>
      </c>
      <c r="M331" s="114">
        <v>1148100</v>
      </c>
      <c r="N331" s="114">
        <v>478375</v>
      </c>
      <c r="O331" s="114">
        <v>319124.81999999995</v>
      </c>
      <c r="P331" s="114">
        <v>-159250.18</v>
      </c>
      <c r="Q331" s="111">
        <v>-33.289820747321656</v>
      </c>
      <c r="R331" s="110" t="s">
        <v>2895</v>
      </c>
    </row>
    <row r="332" spans="1:18" ht="26.25" hidden="1" customHeight="1">
      <c r="A332" s="109">
        <v>43890</v>
      </c>
      <c r="B332" s="110" t="s">
        <v>16</v>
      </c>
      <c r="C332" s="110" t="s">
        <v>2019</v>
      </c>
      <c r="D332" s="110" t="s">
        <v>483</v>
      </c>
      <c r="E332" s="110" t="s">
        <v>484</v>
      </c>
      <c r="F332" s="110" t="s">
        <v>2920</v>
      </c>
      <c r="G332" s="110" t="s">
        <v>2839</v>
      </c>
      <c r="H332" s="110" t="s">
        <v>2919</v>
      </c>
      <c r="I332" s="110" t="s">
        <v>2903</v>
      </c>
      <c r="J332" s="119" t="s">
        <v>2812</v>
      </c>
      <c r="K332" s="110" t="s">
        <v>2813</v>
      </c>
      <c r="L332" s="114">
        <v>6786184.4299999997</v>
      </c>
      <c r="M332" s="114">
        <v>6600000</v>
      </c>
      <c r="N332" s="114">
        <v>2750000</v>
      </c>
      <c r="O332" s="114">
        <v>3271405.9</v>
      </c>
      <c r="P332" s="114">
        <v>521405.9</v>
      </c>
      <c r="Q332" s="111">
        <v>18.960214545454544</v>
      </c>
      <c r="R332" s="110" t="s">
        <v>2895</v>
      </c>
    </row>
    <row r="333" spans="1:18" ht="26.25" hidden="1" customHeight="1">
      <c r="A333" s="109">
        <v>43890</v>
      </c>
      <c r="B333" s="110" t="s">
        <v>16</v>
      </c>
      <c r="C333" s="110" t="s">
        <v>2019</v>
      </c>
      <c r="D333" s="110" t="s">
        <v>483</v>
      </c>
      <c r="E333" s="110" t="s">
        <v>484</v>
      </c>
      <c r="F333" s="110" t="s">
        <v>2920</v>
      </c>
      <c r="G333" s="110" t="s">
        <v>2839</v>
      </c>
      <c r="H333" s="110" t="s">
        <v>2919</v>
      </c>
      <c r="I333" s="110" t="s">
        <v>2903</v>
      </c>
      <c r="J333" s="119" t="s">
        <v>2814</v>
      </c>
      <c r="K333" s="110" t="s">
        <v>2815</v>
      </c>
      <c r="L333" s="114">
        <v>2145559.81</v>
      </c>
      <c r="M333" s="114">
        <v>2300000</v>
      </c>
      <c r="N333" s="114">
        <v>958333.33333333326</v>
      </c>
      <c r="O333" s="114">
        <v>1055521.46</v>
      </c>
      <c r="P333" s="114">
        <v>97188.126666666663</v>
      </c>
      <c r="Q333" s="111">
        <v>10.141369739130434</v>
      </c>
      <c r="R333" s="110" t="s">
        <v>2895</v>
      </c>
    </row>
    <row r="334" spans="1:18" ht="26.25" hidden="1" customHeight="1">
      <c r="A334" s="109">
        <v>43890</v>
      </c>
      <c r="B334" s="110" t="s">
        <v>16</v>
      </c>
      <c r="C334" s="110" t="s">
        <v>2019</v>
      </c>
      <c r="D334" s="110" t="s">
        <v>483</v>
      </c>
      <c r="E334" s="110" t="s">
        <v>484</v>
      </c>
      <c r="F334" s="110" t="s">
        <v>2920</v>
      </c>
      <c r="G334" s="110" t="s">
        <v>2839</v>
      </c>
      <c r="H334" s="110" t="s">
        <v>2919</v>
      </c>
      <c r="I334" s="110" t="s">
        <v>2903</v>
      </c>
      <c r="J334" s="119" t="s">
        <v>2816</v>
      </c>
      <c r="K334" s="110" t="s">
        <v>2817</v>
      </c>
      <c r="L334" s="114">
        <v>464422.07</v>
      </c>
      <c r="M334" s="114">
        <v>420000</v>
      </c>
      <c r="N334" s="114">
        <v>175000</v>
      </c>
      <c r="O334" s="114">
        <v>91294.17</v>
      </c>
      <c r="P334" s="114">
        <v>-83705.83</v>
      </c>
      <c r="Q334" s="111">
        <v>-47.831902857142857</v>
      </c>
      <c r="R334" s="110" t="s">
        <v>2896</v>
      </c>
    </row>
    <row r="335" spans="1:18" ht="26.25" hidden="1" customHeight="1">
      <c r="A335" s="109">
        <v>43890</v>
      </c>
      <c r="B335" s="110" t="s">
        <v>16</v>
      </c>
      <c r="C335" s="110" t="s">
        <v>2019</v>
      </c>
      <c r="D335" s="110" t="s">
        <v>483</v>
      </c>
      <c r="E335" s="110" t="s">
        <v>484</v>
      </c>
      <c r="F335" s="110" t="s">
        <v>2920</v>
      </c>
      <c r="G335" s="110" t="s">
        <v>2839</v>
      </c>
      <c r="H335" s="110" t="s">
        <v>2919</v>
      </c>
      <c r="I335" s="110" t="s">
        <v>2903</v>
      </c>
      <c r="J335" s="119" t="s">
        <v>2818</v>
      </c>
      <c r="K335" s="110" t="s">
        <v>2819</v>
      </c>
      <c r="L335" s="114">
        <v>4298849.5199999996</v>
      </c>
      <c r="M335" s="114">
        <v>4000000</v>
      </c>
      <c r="N335" s="114">
        <v>1666666.6666666667</v>
      </c>
      <c r="O335" s="114">
        <v>1722450.5</v>
      </c>
      <c r="P335" s="114">
        <v>55783.833333333328</v>
      </c>
      <c r="Q335" s="111">
        <v>3.3470300000000002</v>
      </c>
      <c r="R335" s="110" t="s">
        <v>2895</v>
      </c>
    </row>
    <row r="336" spans="1:18" ht="26.25" hidden="1" customHeight="1">
      <c r="A336" s="109">
        <v>43890</v>
      </c>
      <c r="B336" s="110" t="s">
        <v>16</v>
      </c>
      <c r="C336" s="110" t="s">
        <v>2019</v>
      </c>
      <c r="D336" s="110" t="s">
        <v>483</v>
      </c>
      <c r="E336" s="110" t="s">
        <v>484</v>
      </c>
      <c r="F336" s="110" t="s">
        <v>2920</v>
      </c>
      <c r="G336" s="110" t="s">
        <v>2839</v>
      </c>
      <c r="H336" s="110" t="s">
        <v>2919</v>
      </c>
      <c r="I336" s="110" t="s">
        <v>2903</v>
      </c>
      <c r="J336" s="119" t="s">
        <v>2820</v>
      </c>
      <c r="K336" s="110" t="s">
        <v>2821</v>
      </c>
      <c r="L336" s="114">
        <v>34314699.880000003</v>
      </c>
      <c r="M336" s="114">
        <v>36666538</v>
      </c>
      <c r="N336" s="114">
        <v>15277724.166666666</v>
      </c>
      <c r="O336" s="114">
        <v>14188880</v>
      </c>
      <c r="P336" s="114">
        <v>-1088844.1666666667</v>
      </c>
      <c r="Q336" s="111">
        <v>-7.1270050093084869</v>
      </c>
      <c r="R336" s="110" t="s">
        <v>2896</v>
      </c>
    </row>
    <row r="337" spans="1:18" ht="26.25" hidden="1" customHeight="1">
      <c r="A337" s="109">
        <v>43890</v>
      </c>
      <c r="B337" s="110" t="s">
        <v>16</v>
      </c>
      <c r="C337" s="110" t="s">
        <v>2019</v>
      </c>
      <c r="D337" s="110" t="s">
        <v>483</v>
      </c>
      <c r="E337" s="110" t="s">
        <v>484</v>
      </c>
      <c r="F337" s="110" t="s">
        <v>2920</v>
      </c>
      <c r="G337" s="110" t="s">
        <v>2839</v>
      </c>
      <c r="H337" s="110" t="s">
        <v>2919</v>
      </c>
      <c r="I337" s="110" t="s">
        <v>2903</v>
      </c>
      <c r="J337" s="119" t="s">
        <v>2822</v>
      </c>
      <c r="K337" s="110" t="s">
        <v>2846</v>
      </c>
      <c r="L337" s="114">
        <v>11859372.98</v>
      </c>
      <c r="M337" s="114">
        <v>11251677.6</v>
      </c>
      <c r="N337" s="114">
        <v>4688199</v>
      </c>
      <c r="O337" s="114">
        <v>4758620.21</v>
      </c>
      <c r="P337" s="114">
        <v>70421.210000000006</v>
      </c>
      <c r="Q337" s="111">
        <v>1.5020951542372669</v>
      </c>
      <c r="R337" s="110" t="s">
        <v>2895</v>
      </c>
    </row>
    <row r="338" spans="1:18" ht="26.25" hidden="1" customHeight="1">
      <c r="A338" s="109">
        <v>43890</v>
      </c>
      <c r="B338" s="110" t="s">
        <v>16</v>
      </c>
      <c r="C338" s="110" t="s">
        <v>2019</v>
      </c>
      <c r="D338" s="110" t="s">
        <v>483</v>
      </c>
      <c r="E338" s="110" t="s">
        <v>484</v>
      </c>
      <c r="F338" s="110" t="s">
        <v>2920</v>
      </c>
      <c r="G338" s="110" t="s">
        <v>2839</v>
      </c>
      <c r="H338" s="110" t="s">
        <v>2919</v>
      </c>
      <c r="I338" s="110" t="s">
        <v>2903</v>
      </c>
      <c r="J338" s="119" t="s">
        <v>2823</v>
      </c>
      <c r="K338" s="110" t="s">
        <v>2824</v>
      </c>
      <c r="L338" s="114">
        <v>14087422.199999999</v>
      </c>
      <c r="M338" s="114">
        <v>13855900</v>
      </c>
      <c r="N338" s="114">
        <v>5773291.666666667</v>
      </c>
      <c r="O338" s="114">
        <v>6303284.25</v>
      </c>
      <c r="P338" s="114">
        <v>529992.58333333337</v>
      </c>
      <c r="Q338" s="111">
        <v>9.1800763573640118</v>
      </c>
      <c r="R338" s="110" t="s">
        <v>2895</v>
      </c>
    </row>
    <row r="339" spans="1:18" ht="26.25" hidden="1" customHeight="1">
      <c r="A339" s="109">
        <v>43890</v>
      </c>
      <c r="B339" s="110" t="s">
        <v>16</v>
      </c>
      <c r="C339" s="110" t="s">
        <v>2019</v>
      </c>
      <c r="D339" s="110" t="s">
        <v>483</v>
      </c>
      <c r="E339" s="110" t="s">
        <v>484</v>
      </c>
      <c r="F339" s="110" t="s">
        <v>2920</v>
      </c>
      <c r="G339" s="110" t="s">
        <v>2839</v>
      </c>
      <c r="H339" s="110" t="s">
        <v>2919</v>
      </c>
      <c r="I339" s="110" t="s">
        <v>2903</v>
      </c>
      <c r="J339" s="119" t="s">
        <v>2825</v>
      </c>
      <c r="K339" s="110" t="s">
        <v>2826</v>
      </c>
      <c r="L339" s="114">
        <v>2447923.12</v>
      </c>
      <c r="M339" s="114">
        <v>2378465</v>
      </c>
      <c r="N339" s="114">
        <v>991027.08333333349</v>
      </c>
      <c r="O339" s="114">
        <v>1114113.8</v>
      </c>
      <c r="P339" s="114">
        <v>123086.71666666666</v>
      </c>
      <c r="Q339" s="111">
        <v>12.420116335535733</v>
      </c>
      <c r="R339" s="110" t="s">
        <v>2895</v>
      </c>
    </row>
    <row r="340" spans="1:18" ht="26.25" hidden="1" customHeight="1">
      <c r="A340" s="109">
        <v>43890</v>
      </c>
      <c r="B340" s="110" t="s">
        <v>16</v>
      </c>
      <c r="C340" s="110" t="s">
        <v>2019</v>
      </c>
      <c r="D340" s="110" t="s">
        <v>483</v>
      </c>
      <c r="E340" s="110" t="s">
        <v>484</v>
      </c>
      <c r="F340" s="110" t="s">
        <v>2920</v>
      </c>
      <c r="G340" s="110" t="s">
        <v>2839</v>
      </c>
      <c r="H340" s="110" t="s">
        <v>2919</v>
      </c>
      <c r="I340" s="110" t="s">
        <v>2903</v>
      </c>
      <c r="J340" s="119" t="s">
        <v>2827</v>
      </c>
      <c r="K340" s="110" t="s">
        <v>2828</v>
      </c>
      <c r="L340" s="114">
        <v>4446817.38</v>
      </c>
      <c r="M340" s="114">
        <v>4493276.82</v>
      </c>
      <c r="N340" s="114">
        <v>1872198.675</v>
      </c>
      <c r="O340" s="114">
        <v>2021617.38</v>
      </c>
      <c r="P340" s="114">
        <v>149418.70499999999</v>
      </c>
      <c r="Q340" s="111">
        <v>7.9809214158321096</v>
      </c>
      <c r="R340" s="110" t="s">
        <v>2895</v>
      </c>
    </row>
    <row r="341" spans="1:18" ht="26.25" hidden="1" customHeight="1">
      <c r="A341" s="109">
        <v>43890</v>
      </c>
      <c r="B341" s="110" t="s">
        <v>16</v>
      </c>
      <c r="C341" s="110" t="s">
        <v>2019</v>
      </c>
      <c r="D341" s="110" t="s">
        <v>483</v>
      </c>
      <c r="E341" s="110" t="s">
        <v>484</v>
      </c>
      <c r="F341" s="110" t="s">
        <v>2920</v>
      </c>
      <c r="G341" s="110" t="s">
        <v>2839</v>
      </c>
      <c r="H341" s="110" t="s">
        <v>2919</v>
      </c>
      <c r="I341" s="110" t="s">
        <v>2903</v>
      </c>
      <c r="J341" s="119" t="s">
        <v>2829</v>
      </c>
      <c r="K341" s="110" t="s">
        <v>2830</v>
      </c>
      <c r="L341" s="114">
        <v>2791665.72</v>
      </c>
      <c r="M341" s="114">
        <v>2759820</v>
      </c>
      <c r="N341" s="114">
        <v>1149925</v>
      </c>
      <c r="O341" s="114">
        <v>1091221.1800000002</v>
      </c>
      <c r="P341" s="114">
        <v>-58703.82</v>
      </c>
      <c r="Q341" s="111">
        <v>-5.1050129356262364</v>
      </c>
      <c r="R341" s="110" t="s">
        <v>2896</v>
      </c>
    </row>
    <row r="342" spans="1:18" ht="26.25" hidden="1" customHeight="1">
      <c r="A342" s="109">
        <v>43890</v>
      </c>
      <c r="B342" s="110" t="s">
        <v>16</v>
      </c>
      <c r="C342" s="110" t="s">
        <v>2019</v>
      </c>
      <c r="D342" s="110" t="s">
        <v>483</v>
      </c>
      <c r="E342" s="110" t="s">
        <v>484</v>
      </c>
      <c r="F342" s="110" t="s">
        <v>2920</v>
      </c>
      <c r="G342" s="110" t="s">
        <v>2839</v>
      </c>
      <c r="H342" s="110" t="s">
        <v>2919</v>
      </c>
      <c r="I342" s="110" t="s">
        <v>2903</v>
      </c>
      <c r="J342" s="119" t="s">
        <v>2831</v>
      </c>
      <c r="K342" s="110" t="s">
        <v>2832</v>
      </c>
      <c r="L342" s="114">
        <v>2745750.51</v>
      </c>
      <c r="M342" s="114">
        <v>3145000</v>
      </c>
      <c r="N342" s="114">
        <v>1310416.6666666667</v>
      </c>
      <c r="O342" s="114">
        <v>1385804.16</v>
      </c>
      <c r="P342" s="114">
        <v>75387.493333333332</v>
      </c>
      <c r="Q342" s="111">
        <v>5.7529406677265502</v>
      </c>
      <c r="R342" s="110" t="s">
        <v>2895</v>
      </c>
    </row>
    <row r="343" spans="1:18" ht="26.25" hidden="1" customHeight="1">
      <c r="A343" s="109">
        <v>43890</v>
      </c>
      <c r="B343" s="110" t="s">
        <v>16</v>
      </c>
      <c r="C343" s="110" t="s">
        <v>2019</v>
      </c>
      <c r="D343" s="110" t="s">
        <v>483</v>
      </c>
      <c r="E343" s="110" t="s">
        <v>484</v>
      </c>
      <c r="F343" s="110" t="s">
        <v>2920</v>
      </c>
      <c r="G343" s="110" t="s">
        <v>2839</v>
      </c>
      <c r="H343" s="110" t="s">
        <v>2919</v>
      </c>
      <c r="I343" s="110" t="s">
        <v>2903</v>
      </c>
      <c r="J343" s="119" t="s">
        <v>2833</v>
      </c>
      <c r="K343" s="110" t="s">
        <v>2834</v>
      </c>
      <c r="L343" s="114">
        <v>3872355.53</v>
      </c>
      <c r="M343" s="114">
        <v>7468645.9100000001</v>
      </c>
      <c r="N343" s="114">
        <v>3111935.7958333334</v>
      </c>
      <c r="O343" s="114">
        <v>4010419.22</v>
      </c>
      <c r="P343" s="114">
        <v>898483.42416666669</v>
      </c>
      <c r="Q343" s="111">
        <v>28.872170993041493</v>
      </c>
      <c r="R343" s="110" t="s">
        <v>2895</v>
      </c>
    </row>
    <row r="344" spans="1:18" ht="26.25" hidden="1" customHeight="1">
      <c r="A344" s="109">
        <v>43890</v>
      </c>
      <c r="B344" s="110" t="s">
        <v>16</v>
      </c>
      <c r="C344" s="110" t="s">
        <v>2019</v>
      </c>
      <c r="D344" s="110" t="s">
        <v>483</v>
      </c>
      <c r="E344" s="110" t="s">
        <v>484</v>
      </c>
      <c r="F344" s="110" t="s">
        <v>2920</v>
      </c>
      <c r="G344" s="110" t="s">
        <v>2839</v>
      </c>
      <c r="H344" s="110" t="s">
        <v>2919</v>
      </c>
      <c r="I344" s="110" t="s">
        <v>2903</v>
      </c>
      <c r="J344" s="119" t="s">
        <v>2835</v>
      </c>
      <c r="K344" s="110" t="s">
        <v>2836</v>
      </c>
      <c r="L344" s="114">
        <v>0</v>
      </c>
      <c r="M344" s="114">
        <v>0</v>
      </c>
      <c r="N344" s="114">
        <v>0</v>
      </c>
      <c r="O344" s="114">
        <v>0</v>
      </c>
      <c r="P344" s="114">
        <v>0</v>
      </c>
      <c r="Q344" s="112"/>
      <c r="R344" s="110" t="s">
        <v>2895</v>
      </c>
    </row>
    <row r="345" spans="1:18" ht="26.25" hidden="1" customHeight="1">
      <c r="A345" s="109">
        <v>43890</v>
      </c>
      <c r="B345" s="110" t="s">
        <v>16</v>
      </c>
      <c r="C345" s="110" t="s">
        <v>2019</v>
      </c>
      <c r="D345" s="110" t="s">
        <v>483</v>
      </c>
      <c r="E345" s="110" t="s">
        <v>484</v>
      </c>
      <c r="F345" s="110" t="s">
        <v>2920</v>
      </c>
      <c r="G345" s="110" t="s">
        <v>2839</v>
      </c>
      <c r="H345" s="110" t="s">
        <v>2919</v>
      </c>
      <c r="I345" s="110" t="s">
        <v>2903</v>
      </c>
      <c r="J345" s="119" t="s">
        <v>2837</v>
      </c>
      <c r="K345" s="110" t="s">
        <v>2838</v>
      </c>
      <c r="L345" s="114">
        <v>18294900.579999998</v>
      </c>
      <c r="M345" s="114">
        <v>18277000</v>
      </c>
      <c r="N345" s="114">
        <v>7615416.666666667</v>
      </c>
      <c r="O345" s="114">
        <v>7968923.25</v>
      </c>
      <c r="P345" s="114">
        <v>353506.58333333331</v>
      </c>
      <c r="Q345" s="111">
        <v>4.6419861027520932</v>
      </c>
      <c r="R345" s="110" t="s">
        <v>2895</v>
      </c>
    </row>
    <row r="346" spans="1:18" ht="26.25" hidden="1" customHeight="1">
      <c r="A346" s="109">
        <v>43890</v>
      </c>
      <c r="B346" s="110" t="s">
        <v>16</v>
      </c>
      <c r="C346" s="110" t="s">
        <v>2019</v>
      </c>
      <c r="D346" s="110" t="s">
        <v>483</v>
      </c>
      <c r="E346" s="110" t="s">
        <v>484</v>
      </c>
      <c r="F346" s="110" t="s">
        <v>2920</v>
      </c>
      <c r="G346" s="110" t="s">
        <v>2839</v>
      </c>
      <c r="H346" s="110" t="s">
        <v>2919</v>
      </c>
      <c r="I346" s="110" t="s">
        <v>2903</v>
      </c>
      <c r="J346" s="119" t="s">
        <v>2875</v>
      </c>
      <c r="K346" s="110" t="s">
        <v>2876</v>
      </c>
      <c r="L346" s="114">
        <v>0</v>
      </c>
      <c r="M346" s="114">
        <v>0</v>
      </c>
      <c r="N346" s="114">
        <v>0</v>
      </c>
      <c r="O346" s="114">
        <v>0</v>
      </c>
      <c r="P346" s="114">
        <v>0</v>
      </c>
      <c r="Q346" s="112"/>
      <c r="R346" s="110" t="s">
        <v>2895</v>
      </c>
    </row>
    <row r="347" spans="1:18" ht="26.25" hidden="1" customHeight="1">
      <c r="A347" s="109">
        <v>43890</v>
      </c>
      <c r="B347" s="110" t="s">
        <v>16</v>
      </c>
      <c r="C347" s="110" t="s">
        <v>2019</v>
      </c>
      <c r="D347" s="110" t="s">
        <v>483</v>
      </c>
      <c r="E347" s="110" t="s">
        <v>484</v>
      </c>
      <c r="F347" s="110" t="s">
        <v>2921</v>
      </c>
      <c r="G347" s="110" t="s">
        <v>2897</v>
      </c>
      <c r="H347" s="110" t="s">
        <v>2920</v>
      </c>
      <c r="I347" s="110" t="s">
        <v>1944</v>
      </c>
      <c r="J347" s="120" t="s">
        <v>2852</v>
      </c>
      <c r="K347" s="110" t="s">
        <v>2898</v>
      </c>
      <c r="L347" s="114">
        <v>2384343.91</v>
      </c>
      <c r="M347" s="114">
        <v>0</v>
      </c>
      <c r="N347" s="114">
        <v>0</v>
      </c>
      <c r="O347" s="114">
        <v>9605845.4900000058</v>
      </c>
      <c r="P347" s="114">
        <v>9605845.4900000095</v>
      </c>
      <c r="Q347" s="112"/>
      <c r="R347" s="110" t="s">
        <v>2896</v>
      </c>
    </row>
    <row r="348" spans="1:18" ht="26.25" hidden="1" customHeight="1">
      <c r="A348" s="109">
        <v>43890</v>
      </c>
      <c r="B348" s="110" t="s">
        <v>16</v>
      </c>
      <c r="C348" s="110" t="s">
        <v>2019</v>
      </c>
      <c r="D348" s="110" t="s">
        <v>483</v>
      </c>
      <c r="E348" s="110" t="s">
        <v>484</v>
      </c>
      <c r="F348" s="110" t="s">
        <v>2922</v>
      </c>
      <c r="G348" s="110" t="s">
        <v>2899</v>
      </c>
      <c r="H348" s="110" t="s">
        <v>2923</v>
      </c>
      <c r="I348" s="110" t="s">
        <v>1944</v>
      </c>
      <c r="J348" s="120" t="s">
        <v>2853</v>
      </c>
      <c r="K348" s="110" t="s">
        <v>2900</v>
      </c>
      <c r="L348" s="114">
        <v>11469735.5</v>
      </c>
      <c r="M348" s="114">
        <v>0</v>
      </c>
      <c r="N348" s="114">
        <v>0</v>
      </c>
      <c r="O348" s="114">
        <v>19546373.940000001</v>
      </c>
      <c r="P348" s="114">
        <v>19546373.940000001</v>
      </c>
      <c r="Q348" s="112"/>
      <c r="R348" s="110" t="s">
        <v>2896</v>
      </c>
    </row>
    <row r="349" spans="1:18" ht="26.25" hidden="1" customHeight="1">
      <c r="A349" s="109">
        <v>43890</v>
      </c>
      <c r="B349" s="110" t="s">
        <v>16</v>
      </c>
      <c r="C349" s="110" t="s">
        <v>2019</v>
      </c>
      <c r="D349" s="110" t="s">
        <v>483</v>
      </c>
      <c r="E349" s="110" t="s">
        <v>484</v>
      </c>
      <c r="F349" s="110" t="s">
        <v>2922</v>
      </c>
      <c r="G349" s="110" t="s">
        <v>2899</v>
      </c>
      <c r="H349" s="110" t="s">
        <v>2923</v>
      </c>
      <c r="I349" s="110" t="s">
        <v>1944</v>
      </c>
      <c r="J349" s="120" t="s">
        <v>2854</v>
      </c>
      <c r="K349" s="110" t="s">
        <v>2901</v>
      </c>
      <c r="L349" s="114">
        <v>-19612751.309999999</v>
      </c>
      <c r="M349" s="114">
        <v>0</v>
      </c>
      <c r="N349" s="114">
        <v>0</v>
      </c>
      <c r="O349" s="114">
        <v>-21055061.68</v>
      </c>
      <c r="P349" s="114">
        <v>-21055061.68</v>
      </c>
      <c r="Q349" s="112"/>
      <c r="R349" s="110" t="s">
        <v>2896</v>
      </c>
    </row>
    <row r="350" spans="1:18" ht="26.25" hidden="1" customHeight="1">
      <c r="A350" s="109">
        <v>43890</v>
      </c>
      <c r="B350" s="110" t="s">
        <v>16</v>
      </c>
      <c r="C350" s="110" t="s">
        <v>2019</v>
      </c>
      <c r="D350" s="110" t="s">
        <v>485</v>
      </c>
      <c r="E350" s="110" t="s">
        <v>486</v>
      </c>
      <c r="F350" s="110" t="s">
        <v>2919</v>
      </c>
      <c r="G350" s="110" t="s">
        <v>2811</v>
      </c>
      <c r="H350" s="110" t="s">
        <v>2919</v>
      </c>
      <c r="I350" s="110" t="s">
        <v>2903</v>
      </c>
      <c r="J350" s="120" t="s">
        <v>2790</v>
      </c>
      <c r="K350" s="110" t="s">
        <v>2791</v>
      </c>
      <c r="L350" s="114">
        <v>19232307.309999999</v>
      </c>
      <c r="M350" s="114">
        <v>18419705</v>
      </c>
      <c r="N350" s="114">
        <v>7674877.083333333</v>
      </c>
      <c r="O350" s="114">
        <v>15781889.979999999</v>
      </c>
      <c r="P350" s="114">
        <v>8107012.8966666665</v>
      </c>
      <c r="Q350" s="111">
        <v>105.63052422392215</v>
      </c>
      <c r="R350" s="110" t="s">
        <v>2896</v>
      </c>
    </row>
    <row r="351" spans="1:18" ht="26.25" hidden="1" customHeight="1">
      <c r="A351" s="109">
        <v>43890</v>
      </c>
      <c r="B351" s="110" t="s">
        <v>16</v>
      </c>
      <c r="C351" s="110" t="s">
        <v>2019</v>
      </c>
      <c r="D351" s="110" t="s">
        <v>485</v>
      </c>
      <c r="E351" s="110" t="s">
        <v>486</v>
      </c>
      <c r="F351" s="110" t="s">
        <v>2919</v>
      </c>
      <c r="G351" s="110" t="s">
        <v>2811</v>
      </c>
      <c r="H351" s="110" t="s">
        <v>2919</v>
      </c>
      <c r="I351" s="110" t="s">
        <v>2903</v>
      </c>
      <c r="J351" s="120" t="s">
        <v>2792</v>
      </c>
      <c r="K351" s="110" t="s">
        <v>2793</v>
      </c>
      <c r="L351" s="114">
        <v>126768</v>
      </c>
      <c r="M351" s="114">
        <v>90000</v>
      </c>
      <c r="N351" s="114">
        <v>37500</v>
      </c>
      <c r="O351" s="114">
        <v>0</v>
      </c>
      <c r="P351" s="114">
        <v>-37500</v>
      </c>
      <c r="Q351" s="111">
        <v>-100</v>
      </c>
      <c r="R351" s="110" t="s">
        <v>2895</v>
      </c>
    </row>
    <row r="352" spans="1:18" ht="26.25" hidden="1" customHeight="1">
      <c r="A352" s="109">
        <v>43890</v>
      </c>
      <c r="B352" s="110" t="s">
        <v>16</v>
      </c>
      <c r="C352" s="110" t="s">
        <v>2019</v>
      </c>
      <c r="D352" s="110" t="s">
        <v>485</v>
      </c>
      <c r="E352" s="110" t="s">
        <v>486</v>
      </c>
      <c r="F352" s="110" t="s">
        <v>2919</v>
      </c>
      <c r="G352" s="110" t="s">
        <v>2811</v>
      </c>
      <c r="H352" s="110" t="s">
        <v>2919</v>
      </c>
      <c r="I352" s="110" t="s">
        <v>2903</v>
      </c>
      <c r="J352" s="120" t="s">
        <v>2794</v>
      </c>
      <c r="K352" s="110" t="s">
        <v>2795</v>
      </c>
      <c r="L352" s="114">
        <v>323490.3</v>
      </c>
      <c r="M352" s="114">
        <v>250001</v>
      </c>
      <c r="N352" s="114">
        <v>104167.08333333334</v>
      </c>
      <c r="O352" s="114">
        <v>0</v>
      </c>
      <c r="P352" s="114">
        <v>-104167.08333333334</v>
      </c>
      <c r="Q352" s="111">
        <v>-100</v>
      </c>
      <c r="R352" s="110" t="s">
        <v>2895</v>
      </c>
    </row>
    <row r="353" spans="1:18" ht="26.25" hidden="1" customHeight="1">
      <c r="A353" s="109">
        <v>43890</v>
      </c>
      <c r="B353" s="110" t="s">
        <v>16</v>
      </c>
      <c r="C353" s="110" t="s">
        <v>2019</v>
      </c>
      <c r="D353" s="110" t="s">
        <v>485</v>
      </c>
      <c r="E353" s="110" t="s">
        <v>486</v>
      </c>
      <c r="F353" s="110" t="s">
        <v>2919</v>
      </c>
      <c r="G353" s="110" t="s">
        <v>2811</v>
      </c>
      <c r="H353" s="110" t="s">
        <v>2919</v>
      </c>
      <c r="I353" s="110" t="s">
        <v>2903</v>
      </c>
      <c r="J353" s="120" t="s">
        <v>2797</v>
      </c>
      <c r="K353" s="110" t="s">
        <v>2798</v>
      </c>
      <c r="L353" s="114">
        <v>4455834.3</v>
      </c>
      <c r="M353" s="114">
        <v>4208000</v>
      </c>
      <c r="N353" s="114">
        <v>1753333.3333333333</v>
      </c>
      <c r="O353" s="114">
        <v>2050649.0599999998</v>
      </c>
      <c r="P353" s="114">
        <v>297315.72666666668</v>
      </c>
      <c r="Q353" s="111">
        <v>16.95717072243346</v>
      </c>
      <c r="R353" s="110" t="s">
        <v>2896</v>
      </c>
    </row>
    <row r="354" spans="1:18" ht="26.25" hidden="1" customHeight="1">
      <c r="A354" s="109">
        <v>43890</v>
      </c>
      <c r="B354" s="110" t="s">
        <v>16</v>
      </c>
      <c r="C354" s="110" t="s">
        <v>2019</v>
      </c>
      <c r="D354" s="110" t="s">
        <v>485</v>
      </c>
      <c r="E354" s="110" t="s">
        <v>486</v>
      </c>
      <c r="F354" s="110" t="s">
        <v>2919</v>
      </c>
      <c r="G354" s="110" t="s">
        <v>2811</v>
      </c>
      <c r="H354" s="110" t="s">
        <v>2919</v>
      </c>
      <c r="I354" s="110" t="s">
        <v>2903</v>
      </c>
      <c r="J354" s="120" t="s">
        <v>2799</v>
      </c>
      <c r="K354" s="110" t="s">
        <v>2800</v>
      </c>
      <c r="L354" s="114">
        <v>1633175.62</v>
      </c>
      <c r="M354" s="114">
        <v>1670000</v>
      </c>
      <c r="N354" s="114">
        <v>695833.33333333337</v>
      </c>
      <c r="O354" s="114">
        <v>734295.3</v>
      </c>
      <c r="P354" s="114">
        <v>38461.966666666667</v>
      </c>
      <c r="Q354" s="111">
        <v>5.5274682634730539</v>
      </c>
      <c r="R354" s="110" t="s">
        <v>2896</v>
      </c>
    </row>
    <row r="355" spans="1:18" ht="26.25" hidden="1" customHeight="1">
      <c r="A355" s="109">
        <v>43890</v>
      </c>
      <c r="B355" s="110" t="s">
        <v>16</v>
      </c>
      <c r="C355" s="110" t="s">
        <v>2019</v>
      </c>
      <c r="D355" s="110" t="s">
        <v>485</v>
      </c>
      <c r="E355" s="110" t="s">
        <v>486</v>
      </c>
      <c r="F355" s="110" t="s">
        <v>2919</v>
      </c>
      <c r="G355" s="110" t="s">
        <v>2811</v>
      </c>
      <c r="H355" s="110" t="s">
        <v>2919</v>
      </c>
      <c r="I355" s="110" t="s">
        <v>2903</v>
      </c>
      <c r="J355" s="120" t="s">
        <v>2801</v>
      </c>
      <c r="K355" s="110" t="s">
        <v>2802</v>
      </c>
      <c r="L355" s="114">
        <v>1440</v>
      </c>
      <c r="M355" s="114">
        <v>0</v>
      </c>
      <c r="N355" s="114">
        <v>0</v>
      </c>
      <c r="O355" s="114">
        <v>0</v>
      </c>
      <c r="P355" s="114">
        <v>0</v>
      </c>
      <c r="Q355" s="112"/>
      <c r="R355" s="110" t="s">
        <v>2896</v>
      </c>
    </row>
    <row r="356" spans="1:18" ht="26.25" hidden="1" customHeight="1">
      <c r="A356" s="109">
        <v>43890</v>
      </c>
      <c r="B356" s="110" t="s">
        <v>16</v>
      </c>
      <c r="C356" s="110" t="s">
        <v>2019</v>
      </c>
      <c r="D356" s="110" t="s">
        <v>485</v>
      </c>
      <c r="E356" s="110" t="s">
        <v>486</v>
      </c>
      <c r="F356" s="110" t="s">
        <v>2919</v>
      </c>
      <c r="G356" s="110" t="s">
        <v>2811</v>
      </c>
      <c r="H356" s="110" t="s">
        <v>2919</v>
      </c>
      <c r="I356" s="110" t="s">
        <v>2903</v>
      </c>
      <c r="J356" s="120" t="s">
        <v>2803</v>
      </c>
      <c r="K356" s="110" t="s">
        <v>2804</v>
      </c>
      <c r="L356" s="114">
        <v>2539863.14</v>
      </c>
      <c r="M356" s="114">
        <v>2828000</v>
      </c>
      <c r="N356" s="114">
        <v>1178333.3333333333</v>
      </c>
      <c r="O356" s="114">
        <v>1182822.26</v>
      </c>
      <c r="P356" s="114">
        <v>4488.9266666666663</v>
      </c>
      <c r="Q356" s="111">
        <v>0.38095558698727017</v>
      </c>
      <c r="R356" s="110" t="s">
        <v>2896</v>
      </c>
    </row>
    <row r="357" spans="1:18" ht="26.25" hidden="1" customHeight="1">
      <c r="A357" s="109">
        <v>43890</v>
      </c>
      <c r="B357" s="110" t="s">
        <v>16</v>
      </c>
      <c r="C357" s="110" t="s">
        <v>2019</v>
      </c>
      <c r="D357" s="110" t="s">
        <v>485</v>
      </c>
      <c r="E357" s="110" t="s">
        <v>486</v>
      </c>
      <c r="F357" s="110" t="s">
        <v>2919</v>
      </c>
      <c r="G357" s="110" t="s">
        <v>2811</v>
      </c>
      <c r="H357" s="110" t="s">
        <v>2919</v>
      </c>
      <c r="I357" s="110" t="s">
        <v>2903</v>
      </c>
      <c r="J357" s="120" t="s">
        <v>2805</v>
      </c>
      <c r="K357" s="110" t="s">
        <v>2806</v>
      </c>
      <c r="L357" s="114">
        <v>19266147.84</v>
      </c>
      <c r="M357" s="114">
        <v>19700000</v>
      </c>
      <c r="N357" s="114">
        <v>8208333.333333333</v>
      </c>
      <c r="O357" s="114">
        <v>8890750</v>
      </c>
      <c r="P357" s="114">
        <v>682416.66666666663</v>
      </c>
      <c r="Q357" s="111">
        <v>8.3137055837563452</v>
      </c>
      <c r="R357" s="110" t="s">
        <v>2896</v>
      </c>
    </row>
    <row r="358" spans="1:18" ht="26.25" hidden="1" customHeight="1">
      <c r="A358" s="109">
        <v>43890</v>
      </c>
      <c r="B358" s="110" t="s">
        <v>16</v>
      </c>
      <c r="C358" s="110" t="s">
        <v>2019</v>
      </c>
      <c r="D358" s="110" t="s">
        <v>485</v>
      </c>
      <c r="E358" s="110" t="s">
        <v>486</v>
      </c>
      <c r="F358" s="110" t="s">
        <v>2919</v>
      </c>
      <c r="G358" s="110" t="s">
        <v>2811</v>
      </c>
      <c r="H358" s="110" t="s">
        <v>2919</v>
      </c>
      <c r="I358" s="110" t="s">
        <v>2903</v>
      </c>
      <c r="J358" s="120" t="s">
        <v>2807</v>
      </c>
      <c r="K358" s="110" t="s">
        <v>2808</v>
      </c>
      <c r="L358" s="114">
        <v>6947475.1600000001</v>
      </c>
      <c r="M358" s="114">
        <v>4470000</v>
      </c>
      <c r="N358" s="114">
        <v>1862500</v>
      </c>
      <c r="O358" s="114">
        <v>2985232.91</v>
      </c>
      <c r="P358" s="114">
        <v>1122732.9099999999</v>
      </c>
      <c r="Q358" s="111">
        <v>60.28096161073826</v>
      </c>
      <c r="R358" s="110" t="s">
        <v>2896</v>
      </c>
    </row>
    <row r="359" spans="1:18" ht="26.25" hidden="1" customHeight="1">
      <c r="A359" s="109">
        <v>43890</v>
      </c>
      <c r="B359" s="110" t="s">
        <v>16</v>
      </c>
      <c r="C359" s="110" t="s">
        <v>2019</v>
      </c>
      <c r="D359" s="110" t="s">
        <v>485</v>
      </c>
      <c r="E359" s="110" t="s">
        <v>486</v>
      </c>
      <c r="F359" s="110" t="s">
        <v>2919</v>
      </c>
      <c r="G359" s="110" t="s">
        <v>2811</v>
      </c>
      <c r="H359" s="110" t="s">
        <v>2919</v>
      </c>
      <c r="I359" s="110" t="s">
        <v>2903</v>
      </c>
      <c r="J359" s="120" t="s">
        <v>2873</v>
      </c>
      <c r="K359" s="110" t="s">
        <v>2874</v>
      </c>
      <c r="L359" s="114">
        <v>0</v>
      </c>
      <c r="M359" s="114">
        <v>0</v>
      </c>
      <c r="N359" s="114">
        <v>0</v>
      </c>
      <c r="O359" s="114">
        <v>0</v>
      </c>
      <c r="P359" s="114">
        <v>0</v>
      </c>
      <c r="Q359" s="112"/>
      <c r="R359" s="110" t="s">
        <v>2896</v>
      </c>
    </row>
    <row r="360" spans="1:18" ht="26.25" hidden="1" customHeight="1">
      <c r="A360" s="109">
        <v>43890</v>
      </c>
      <c r="B360" s="110" t="s">
        <v>16</v>
      </c>
      <c r="C360" s="110" t="s">
        <v>2019</v>
      </c>
      <c r="D360" s="110" t="s">
        <v>485</v>
      </c>
      <c r="E360" s="110" t="s">
        <v>486</v>
      </c>
      <c r="F360" s="110" t="s">
        <v>2919</v>
      </c>
      <c r="G360" s="110" t="s">
        <v>2811</v>
      </c>
      <c r="H360" s="110" t="s">
        <v>2919</v>
      </c>
      <c r="I360" s="110" t="s">
        <v>2903</v>
      </c>
      <c r="J360" s="120" t="s">
        <v>2809</v>
      </c>
      <c r="K360" s="110" t="s">
        <v>2810</v>
      </c>
      <c r="L360" s="114">
        <v>3029620.07</v>
      </c>
      <c r="M360" s="114">
        <v>1600000</v>
      </c>
      <c r="N360" s="114">
        <v>666666.66666666674</v>
      </c>
      <c r="O360" s="114">
        <v>0</v>
      </c>
      <c r="P360" s="114">
        <v>-666666.66666666674</v>
      </c>
      <c r="Q360" s="111">
        <v>-100</v>
      </c>
      <c r="R360" s="110" t="s">
        <v>2895</v>
      </c>
    </row>
    <row r="361" spans="1:18" ht="26.25" hidden="1" customHeight="1">
      <c r="A361" s="109">
        <v>43890</v>
      </c>
      <c r="B361" s="110" t="s">
        <v>16</v>
      </c>
      <c r="C361" s="110" t="s">
        <v>2019</v>
      </c>
      <c r="D361" s="110" t="s">
        <v>485</v>
      </c>
      <c r="E361" s="110" t="s">
        <v>486</v>
      </c>
      <c r="F361" s="110" t="s">
        <v>2919</v>
      </c>
      <c r="G361" s="110" t="s">
        <v>2811</v>
      </c>
      <c r="H361" s="110" t="s">
        <v>2919</v>
      </c>
      <c r="I361" s="110" t="s">
        <v>2903</v>
      </c>
      <c r="J361" s="120" t="s">
        <v>2868</v>
      </c>
      <c r="K361" s="110" t="s">
        <v>2796</v>
      </c>
      <c r="L361" s="114">
        <v>634364.48</v>
      </c>
      <c r="M361" s="114">
        <v>613000</v>
      </c>
      <c r="N361" s="114">
        <v>255416.66666666672</v>
      </c>
      <c r="O361" s="114">
        <v>278277.12</v>
      </c>
      <c r="P361" s="114">
        <v>22860.453333333335</v>
      </c>
      <c r="Q361" s="111">
        <v>8.9502590538336051</v>
      </c>
      <c r="R361" s="110" t="s">
        <v>2896</v>
      </c>
    </row>
    <row r="362" spans="1:18" ht="26.25" hidden="1" customHeight="1">
      <c r="A362" s="109">
        <v>43890</v>
      </c>
      <c r="B362" s="110" t="s">
        <v>16</v>
      </c>
      <c r="C362" s="110" t="s">
        <v>2019</v>
      </c>
      <c r="D362" s="110" t="s">
        <v>485</v>
      </c>
      <c r="E362" s="110" t="s">
        <v>486</v>
      </c>
      <c r="F362" s="110" t="s">
        <v>2920</v>
      </c>
      <c r="G362" s="110" t="s">
        <v>2839</v>
      </c>
      <c r="H362" s="110" t="s">
        <v>2919</v>
      </c>
      <c r="I362" s="110" t="s">
        <v>2903</v>
      </c>
      <c r="J362" s="119" t="s">
        <v>2812</v>
      </c>
      <c r="K362" s="110" t="s">
        <v>2813</v>
      </c>
      <c r="L362" s="114">
        <v>3217965.65</v>
      </c>
      <c r="M362" s="114">
        <v>4000000</v>
      </c>
      <c r="N362" s="114">
        <v>1666666.6666666667</v>
      </c>
      <c r="O362" s="114">
        <v>1290922.92</v>
      </c>
      <c r="P362" s="114">
        <v>-375743.74666666664</v>
      </c>
      <c r="Q362" s="111">
        <v>-22.544624800000001</v>
      </c>
      <c r="R362" s="110" t="s">
        <v>2896</v>
      </c>
    </row>
    <row r="363" spans="1:18" ht="26.25" hidden="1" customHeight="1">
      <c r="A363" s="109">
        <v>43890</v>
      </c>
      <c r="B363" s="110" t="s">
        <v>16</v>
      </c>
      <c r="C363" s="110" t="s">
        <v>2019</v>
      </c>
      <c r="D363" s="110" t="s">
        <v>485</v>
      </c>
      <c r="E363" s="110" t="s">
        <v>486</v>
      </c>
      <c r="F363" s="110" t="s">
        <v>2920</v>
      </c>
      <c r="G363" s="110" t="s">
        <v>2839</v>
      </c>
      <c r="H363" s="110" t="s">
        <v>2919</v>
      </c>
      <c r="I363" s="110" t="s">
        <v>2903</v>
      </c>
      <c r="J363" s="119" t="s">
        <v>2814</v>
      </c>
      <c r="K363" s="110" t="s">
        <v>2815</v>
      </c>
      <c r="L363" s="114">
        <v>920619.61</v>
      </c>
      <c r="M363" s="114">
        <v>1000000</v>
      </c>
      <c r="N363" s="114">
        <v>416666.66666666669</v>
      </c>
      <c r="O363" s="114">
        <v>800917.2</v>
      </c>
      <c r="P363" s="114">
        <v>384250.53333333338</v>
      </c>
      <c r="Q363" s="111">
        <v>92.220128000000003</v>
      </c>
      <c r="R363" s="110" t="s">
        <v>2895</v>
      </c>
    </row>
    <row r="364" spans="1:18" ht="26.25" hidden="1" customHeight="1">
      <c r="A364" s="109">
        <v>43890</v>
      </c>
      <c r="B364" s="110" t="s">
        <v>16</v>
      </c>
      <c r="C364" s="110" t="s">
        <v>2019</v>
      </c>
      <c r="D364" s="110" t="s">
        <v>485</v>
      </c>
      <c r="E364" s="110" t="s">
        <v>486</v>
      </c>
      <c r="F364" s="110" t="s">
        <v>2920</v>
      </c>
      <c r="G364" s="110" t="s">
        <v>2839</v>
      </c>
      <c r="H364" s="110" t="s">
        <v>2919</v>
      </c>
      <c r="I364" s="110" t="s">
        <v>2903</v>
      </c>
      <c r="J364" s="119" t="s">
        <v>2816</v>
      </c>
      <c r="K364" s="110" t="s">
        <v>2817</v>
      </c>
      <c r="L364" s="114">
        <v>264897.84000000003</v>
      </c>
      <c r="M364" s="114">
        <v>230000</v>
      </c>
      <c r="N364" s="114">
        <v>95833.333333333343</v>
      </c>
      <c r="O364" s="114">
        <v>204628.78</v>
      </c>
      <c r="P364" s="114">
        <v>108795.44666666667</v>
      </c>
      <c r="Q364" s="111">
        <v>113.52568347826087</v>
      </c>
      <c r="R364" s="110" t="s">
        <v>2895</v>
      </c>
    </row>
    <row r="365" spans="1:18" ht="26.25" hidden="1" customHeight="1">
      <c r="A365" s="109">
        <v>43890</v>
      </c>
      <c r="B365" s="110" t="s">
        <v>16</v>
      </c>
      <c r="C365" s="110" t="s">
        <v>2019</v>
      </c>
      <c r="D365" s="110" t="s">
        <v>485</v>
      </c>
      <c r="E365" s="110" t="s">
        <v>486</v>
      </c>
      <c r="F365" s="110" t="s">
        <v>2920</v>
      </c>
      <c r="G365" s="110" t="s">
        <v>2839</v>
      </c>
      <c r="H365" s="110" t="s">
        <v>2919</v>
      </c>
      <c r="I365" s="110" t="s">
        <v>2903</v>
      </c>
      <c r="J365" s="119" t="s">
        <v>2818</v>
      </c>
      <c r="K365" s="110" t="s">
        <v>2819</v>
      </c>
      <c r="L365" s="114">
        <v>1615633.28</v>
      </c>
      <c r="M365" s="114">
        <v>1400000</v>
      </c>
      <c r="N365" s="114">
        <v>583333.33333333337</v>
      </c>
      <c r="O365" s="114">
        <v>661816.9</v>
      </c>
      <c r="P365" s="114">
        <v>78483.566666666666</v>
      </c>
      <c r="Q365" s="111">
        <v>13.454325714285714</v>
      </c>
      <c r="R365" s="110" t="s">
        <v>2895</v>
      </c>
    </row>
    <row r="366" spans="1:18" ht="26.25" hidden="1" customHeight="1">
      <c r="A366" s="109">
        <v>43890</v>
      </c>
      <c r="B366" s="110" t="s">
        <v>16</v>
      </c>
      <c r="C366" s="110" t="s">
        <v>2019</v>
      </c>
      <c r="D366" s="110" t="s">
        <v>485</v>
      </c>
      <c r="E366" s="110" t="s">
        <v>486</v>
      </c>
      <c r="F366" s="110" t="s">
        <v>2920</v>
      </c>
      <c r="G366" s="110" t="s">
        <v>2839</v>
      </c>
      <c r="H366" s="110" t="s">
        <v>2919</v>
      </c>
      <c r="I366" s="110" t="s">
        <v>2903</v>
      </c>
      <c r="J366" s="119" t="s">
        <v>2820</v>
      </c>
      <c r="K366" s="110" t="s">
        <v>2821</v>
      </c>
      <c r="L366" s="114">
        <v>19284147.829999998</v>
      </c>
      <c r="M366" s="114">
        <v>19700000</v>
      </c>
      <c r="N366" s="114">
        <v>8208333.333333333</v>
      </c>
      <c r="O366" s="114">
        <v>8898250</v>
      </c>
      <c r="P366" s="114">
        <v>689916.66666666663</v>
      </c>
      <c r="Q366" s="111">
        <v>8.4050761421319802</v>
      </c>
      <c r="R366" s="110" t="s">
        <v>2895</v>
      </c>
    </row>
    <row r="367" spans="1:18" ht="26.25" hidden="1" customHeight="1">
      <c r="A367" s="109">
        <v>43890</v>
      </c>
      <c r="B367" s="110" t="s">
        <v>16</v>
      </c>
      <c r="C367" s="110" t="s">
        <v>2019</v>
      </c>
      <c r="D367" s="110" t="s">
        <v>485</v>
      </c>
      <c r="E367" s="110" t="s">
        <v>486</v>
      </c>
      <c r="F367" s="110" t="s">
        <v>2920</v>
      </c>
      <c r="G367" s="110" t="s">
        <v>2839</v>
      </c>
      <c r="H367" s="110" t="s">
        <v>2919</v>
      </c>
      <c r="I367" s="110" t="s">
        <v>2903</v>
      </c>
      <c r="J367" s="119" t="s">
        <v>2822</v>
      </c>
      <c r="K367" s="110" t="s">
        <v>2846</v>
      </c>
      <c r="L367" s="114">
        <v>4464261.84</v>
      </c>
      <c r="M367" s="114">
        <v>4400000</v>
      </c>
      <c r="N367" s="114">
        <v>1833333.3333333333</v>
      </c>
      <c r="O367" s="114">
        <v>1808231.8</v>
      </c>
      <c r="P367" s="114">
        <v>-25101.533333333336</v>
      </c>
      <c r="Q367" s="111">
        <v>-1.3691745454545454</v>
      </c>
      <c r="R367" s="110" t="s">
        <v>2896</v>
      </c>
    </row>
    <row r="368" spans="1:18" ht="26.25" hidden="1" customHeight="1">
      <c r="A368" s="109">
        <v>43890</v>
      </c>
      <c r="B368" s="110" t="s">
        <v>16</v>
      </c>
      <c r="C368" s="110" t="s">
        <v>2019</v>
      </c>
      <c r="D368" s="110" t="s">
        <v>485</v>
      </c>
      <c r="E368" s="110" t="s">
        <v>486</v>
      </c>
      <c r="F368" s="110" t="s">
        <v>2920</v>
      </c>
      <c r="G368" s="110" t="s">
        <v>2839</v>
      </c>
      <c r="H368" s="110" t="s">
        <v>2919</v>
      </c>
      <c r="I368" s="110" t="s">
        <v>2903</v>
      </c>
      <c r="J368" s="119" t="s">
        <v>2823</v>
      </c>
      <c r="K368" s="110" t="s">
        <v>2824</v>
      </c>
      <c r="L368" s="114">
        <v>10120696.130000001</v>
      </c>
      <c r="M368" s="114">
        <v>9846000</v>
      </c>
      <c r="N368" s="114">
        <v>4102500</v>
      </c>
      <c r="O368" s="114">
        <v>4252821</v>
      </c>
      <c r="P368" s="114">
        <v>150321</v>
      </c>
      <c r="Q368" s="111">
        <v>3.6641316270566726</v>
      </c>
      <c r="R368" s="110" t="s">
        <v>2895</v>
      </c>
    </row>
    <row r="369" spans="1:18" ht="26.25" hidden="1" customHeight="1">
      <c r="A369" s="109">
        <v>43890</v>
      </c>
      <c r="B369" s="110" t="s">
        <v>16</v>
      </c>
      <c r="C369" s="110" t="s">
        <v>2019</v>
      </c>
      <c r="D369" s="110" t="s">
        <v>485</v>
      </c>
      <c r="E369" s="110" t="s">
        <v>486</v>
      </c>
      <c r="F369" s="110" t="s">
        <v>2920</v>
      </c>
      <c r="G369" s="110" t="s">
        <v>2839</v>
      </c>
      <c r="H369" s="110" t="s">
        <v>2919</v>
      </c>
      <c r="I369" s="110" t="s">
        <v>2903</v>
      </c>
      <c r="J369" s="119" t="s">
        <v>2825</v>
      </c>
      <c r="K369" s="110" t="s">
        <v>2826</v>
      </c>
      <c r="L369" s="114">
        <v>1256536.3999999999</v>
      </c>
      <c r="M369" s="114">
        <v>1173000</v>
      </c>
      <c r="N369" s="114">
        <v>488750</v>
      </c>
      <c r="O369" s="114">
        <v>441359.5</v>
      </c>
      <c r="P369" s="114">
        <v>-47390.5</v>
      </c>
      <c r="Q369" s="111">
        <v>-9.6962659846547314</v>
      </c>
      <c r="R369" s="110" t="s">
        <v>2896</v>
      </c>
    </row>
    <row r="370" spans="1:18" ht="26.25" hidden="1" customHeight="1">
      <c r="A370" s="109">
        <v>43890</v>
      </c>
      <c r="B370" s="110" t="s">
        <v>16</v>
      </c>
      <c r="C370" s="110" t="s">
        <v>2019</v>
      </c>
      <c r="D370" s="110" t="s">
        <v>485</v>
      </c>
      <c r="E370" s="110" t="s">
        <v>486</v>
      </c>
      <c r="F370" s="110" t="s">
        <v>2920</v>
      </c>
      <c r="G370" s="110" t="s">
        <v>2839</v>
      </c>
      <c r="H370" s="110" t="s">
        <v>2919</v>
      </c>
      <c r="I370" s="110" t="s">
        <v>2903</v>
      </c>
      <c r="J370" s="119" t="s">
        <v>2827</v>
      </c>
      <c r="K370" s="110" t="s">
        <v>2828</v>
      </c>
      <c r="L370" s="114">
        <v>2964391.77</v>
      </c>
      <c r="M370" s="114">
        <v>2205300</v>
      </c>
      <c r="N370" s="114">
        <v>918875</v>
      </c>
      <c r="O370" s="114">
        <v>928175.8</v>
      </c>
      <c r="P370" s="114">
        <v>9300.7999999999993</v>
      </c>
      <c r="Q370" s="111">
        <v>1.0121942592844511</v>
      </c>
      <c r="R370" s="110" t="s">
        <v>2895</v>
      </c>
    </row>
    <row r="371" spans="1:18" ht="26.25" hidden="1" customHeight="1">
      <c r="A371" s="109">
        <v>43890</v>
      </c>
      <c r="B371" s="110" t="s">
        <v>16</v>
      </c>
      <c r="C371" s="110" t="s">
        <v>2019</v>
      </c>
      <c r="D371" s="110" t="s">
        <v>485</v>
      </c>
      <c r="E371" s="110" t="s">
        <v>486</v>
      </c>
      <c r="F371" s="110" t="s">
        <v>2920</v>
      </c>
      <c r="G371" s="110" t="s">
        <v>2839</v>
      </c>
      <c r="H371" s="110" t="s">
        <v>2919</v>
      </c>
      <c r="I371" s="110" t="s">
        <v>2903</v>
      </c>
      <c r="J371" s="119" t="s">
        <v>2829</v>
      </c>
      <c r="K371" s="110" t="s">
        <v>2830</v>
      </c>
      <c r="L371" s="114">
        <v>1740659.57</v>
      </c>
      <c r="M371" s="114">
        <v>1700000</v>
      </c>
      <c r="N371" s="114">
        <v>708333.33333333337</v>
      </c>
      <c r="O371" s="114">
        <v>677635.46000000008</v>
      </c>
      <c r="P371" s="114">
        <v>-30697.873333333333</v>
      </c>
      <c r="Q371" s="111">
        <v>-4.3338174117647057</v>
      </c>
      <c r="R371" s="110" t="s">
        <v>2896</v>
      </c>
    </row>
    <row r="372" spans="1:18" ht="26.25" hidden="1" customHeight="1">
      <c r="A372" s="109">
        <v>43890</v>
      </c>
      <c r="B372" s="110" t="s">
        <v>16</v>
      </c>
      <c r="C372" s="110" t="s">
        <v>2019</v>
      </c>
      <c r="D372" s="110" t="s">
        <v>485</v>
      </c>
      <c r="E372" s="110" t="s">
        <v>486</v>
      </c>
      <c r="F372" s="110" t="s">
        <v>2920</v>
      </c>
      <c r="G372" s="110" t="s">
        <v>2839</v>
      </c>
      <c r="H372" s="110" t="s">
        <v>2919</v>
      </c>
      <c r="I372" s="110" t="s">
        <v>2903</v>
      </c>
      <c r="J372" s="119" t="s">
        <v>2831</v>
      </c>
      <c r="K372" s="110" t="s">
        <v>2832</v>
      </c>
      <c r="L372" s="114">
        <v>2624409.65</v>
      </c>
      <c r="M372" s="114">
        <v>1665000</v>
      </c>
      <c r="N372" s="114">
        <v>693750</v>
      </c>
      <c r="O372" s="114">
        <v>947491.69</v>
      </c>
      <c r="P372" s="114">
        <v>253741.69</v>
      </c>
      <c r="Q372" s="111">
        <v>36.575378738738735</v>
      </c>
      <c r="R372" s="110" t="s">
        <v>2895</v>
      </c>
    </row>
    <row r="373" spans="1:18" ht="26.25" hidden="1" customHeight="1">
      <c r="A373" s="109">
        <v>43890</v>
      </c>
      <c r="B373" s="110" t="s">
        <v>16</v>
      </c>
      <c r="C373" s="110" t="s">
        <v>2019</v>
      </c>
      <c r="D373" s="110" t="s">
        <v>485</v>
      </c>
      <c r="E373" s="110" t="s">
        <v>486</v>
      </c>
      <c r="F373" s="110" t="s">
        <v>2920</v>
      </c>
      <c r="G373" s="110" t="s">
        <v>2839</v>
      </c>
      <c r="H373" s="110" t="s">
        <v>2919</v>
      </c>
      <c r="I373" s="110" t="s">
        <v>2903</v>
      </c>
      <c r="J373" s="119" t="s">
        <v>2833</v>
      </c>
      <c r="K373" s="110" t="s">
        <v>2834</v>
      </c>
      <c r="L373" s="114">
        <v>4204711.46</v>
      </c>
      <c r="M373" s="114">
        <v>4334485.76</v>
      </c>
      <c r="N373" s="114">
        <v>1806035.7333333334</v>
      </c>
      <c r="O373" s="114">
        <v>1836003.2400000002</v>
      </c>
      <c r="P373" s="114">
        <v>29967.506666666664</v>
      </c>
      <c r="Q373" s="111">
        <v>1.6592975495206148</v>
      </c>
      <c r="R373" s="110" t="s">
        <v>2895</v>
      </c>
    </row>
    <row r="374" spans="1:18" ht="26.25" hidden="1" customHeight="1">
      <c r="A374" s="109">
        <v>43890</v>
      </c>
      <c r="B374" s="110" t="s">
        <v>16</v>
      </c>
      <c r="C374" s="110" t="s">
        <v>2019</v>
      </c>
      <c r="D374" s="110" t="s">
        <v>485</v>
      </c>
      <c r="E374" s="110" t="s">
        <v>486</v>
      </c>
      <c r="F374" s="110" t="s">
        <v>2920</v>
      </c>
      <c r="G374" s="110" t="s">
        <v>2839</v>
      </c>
      <c r="H374" s="110" t="s">
        <v>2919</v>
      </c>
      <c r="I374" s="110" t="s">
        <v>2903</v>
      </c>
      <c r="J374" s="119" t="s">
        <v>2835</v>
      </c>
      <c r="K374" s="110" t="s">
        <v>2836</v>
      </c>
      <c r="L374" s="114">
        <v>49179.6</v>
      </c>
      <c r="M374" s="114">
        <v>0</v>
      </c>
      <c r="N374" s="114">
        <v>0</v>
      </c>
      <c r="O374" s="114">
        <v>0</v>
      </c>
      <c r="P374" s="114">
        <v>0</v>
      </c>
      <c r="Q374" s="112"/>
      <c r="R374" s="110" t="s">
        <v>2895</v>
      </c>
    </row>
    <row r="375" spans="1:18" ht="26.25" hidden="1" customHeight="1">
      <c r="A375" s="109">
        <v>43890</v>
      </c>
      <c r="B375" s="110" t="s">
        <v>16</v>
      </c>
      <c r="C375" s="110" t="s">
        <v>2019</v>
      </c>
      <c r="D375" s="110" t="s">
        <v>485</v>
      </c>
      <c r="E375" s="110" t="s">
        <v>486</v>
      </c>
      <c r="F375" s="110" t="s">
        <v>2920</v>
      </c>
      <c r="G375" s="110" t="s">
        <v>2839</v>
      </c>
      <c r="H375" s="110" t="s">
        <v>2919</v>
      </c>
      <c r="I375" s="110" t="s">
        <v>2903</v>
      </c>
      <c r="J375" s="119" t="s">
        <v>2837</v>
      </c>
      <c r="K375" s="110" t="s">
        <v>2838</v>
      </c>
      <c r="L375" s="114">
        <v>348359.4</v>
      </c>
      <c r="M375" s="114">
        <v>454690</v>
      </c>
      <c r="N375" s="114">
        <v>189454.16666666669</v>
      </c>
      <c r="O375" s="114">
        <v>80000</v>
      </c>
      <c r="P375" s="114">
        <v>-109454.16666666667</v>
      </c>
      <c r="Q375" s="111">
        <v>-57.773428049880138</v>
      </c>
      <c r="R375" s="110" t="s">
        <v>2896</v>
      </c>
    </row>
    <row r="376" spans="1:18" ht="26.25" hidden="1" customHeight="1">
      <c r="A376" s="109">
        <v>43890</v>
      </c>
      <c r="B376" s="110" t="s">
        <v>16</v>
      </c>
      <c r="C376" s="110" t="s">
        <v>2019</v>
      </c>
      <c r="D376" s="110" t="s">
        <v>485</v>
      </c>
      <c r="E376" s="110" t="s">
        <v>486</v>
      </c>
      <c r="F376" s="110" t="s">
        <v>2920</v>
      </c>
      <c r="G376" s="110" t="s">
        <v>2839</v>
      </c>
      <c r="H376" s="110" t="s">
        <v>2919</v>
      </c>
      <c r="I376" s="110" t="s">
        <v>2903</v>
      </c>
      <c r="J376" s="119" t="s">
        <v>2875</v>
      </c>
      <c r="K376" s="110" t="s">
        <v>2876</v>
      </c>
      <c r="L376" s="114">
        <v>0</v>
      </c>
      <c r="M376" s="114">
        <v>0</v>
      </c>
      <c r="N376" s="114">
        <v>0</v>
      </c>
      <c r="O376" s="114">
        <v>0</v>
      </c>
      <c r="P376" s="114">
        <v>0</v>
      </c>
      <c r="Q376" s="112"/>
      <c r="R376" s="110" t="s">
        <v>2895</v>
      </c>
    </row>
    <row r="377" spans="1:18" ht="26.25" hidden="1" customHeight="1">
      <c r="A377" s="109">
        <v>43890</v>
      </c>
      <c r="B377" s="110" t="s">
        <v>16</v>
      </c>
      <c r="C377" s="110" t="s">
        <v>2019</v>
      </c>
      <c r="D377" s="110" t="s">
        <v>485</v>
      </c>
      <c r="E377" s="110" t="s">
        <v>486</v>
      </c>
      <c r="F377" s="110" t="s">
        <v>2921</v>
      </c>
      <c r="G377" s="110" t="s">
        <v>2897</v>
      </c>
      <c r="H377" s="110" t="s">
        <v>2920</v>
      </c>
      <c r="I377" s="110" t="s">
        <v>1944</v>
      </c>
      <c r="J377" s="117" t="s">
        <v>2852</v>
      </c>
      <c r="K377" s="110" t="s">
        <v>2898</v>
      </c>
      <c r="L377" s="114">
        <v>-206417.48</v>
      </c>
      <c r="M377" s="114">
        <v>0</v>
      </c>
      <c r="N377" s="114">
        <v>0</v>
      </c>
      <c r="O377" s="114">
        <v>4665596.2899999963</v>
      </c>
      <c r="P377" s="114">
        <v>4665596.29</v>
      </c>
      <c r="Q377" s="112"/>
      <c r="R377" s="110" t="s">
        <v>2896</v>
      </c>
    </row>
    <row r="378" spans="1:18" ht="26.25" hidden="1" customHeight="1">
      <c r="A378" s="109">
        <v>43890</v>
      </c>
      <c r="B378" s="110" t="s">
        <v>16</v>
      </c>
      <c r="C378" s="110" t="s">
        <v>2019</v>
      </c>
      <c r="D378" s="110" t="s">
        <v>485</v>
      </c>
      <c r="E378" s="110" t="s">
        <v>486</v>
      </c>
      <c r="F378" s="110" t="s">
        <v>2922</v>
      </c>
      <c r="G378" s="110" t="s">
        <v>2899</v>
      </c>
      <c r="H378" s="110" t="s">
        <v>2923</v>
      </c>
      <c r="I378" s="110" t="s">
        <v>1944</v>
      </c>
      <c r="J378" s="117" t="s">
        <v>2853</v>
      </c>
      <c r="K378" s="110" t="s">
        <v>2900</v>
      </c>
      <c r="L378" s="114">
        <v>4949529.63</v>
      </c>
      <c r="M378" s="114">
        <v>0</v>
      </c>
      <c r="N378" s="114">
        <v>0</v>
      </c>
      <c r="O378" s="114">
        <v>8631720.8899999987</v>
      </c>
      <c r="P378" s="114">
        <v>8631720.8900000006</v>
      </c>
      <c r="Q378" s="112"/>
      <c r="R378" s="110" t="s">
        <v>2896</v>
      </c>
    </row>
    <row r="379" spans="1:18" ht="26.25" hidden="1" customHeight="1">
      <c r="A379" s="109">
        <v>43890</v>
      </c>
      <c r="B379" s="110" t="s">
        <v>16</v>
      </c>
      <c r="C379" s="110" t="s">
        <v>2019</v>
      </c>
      <c r="D379" s="110" t="s">
        <v>485</v>
      </c>
      <c r="E379" s="110" t="s">
        <v>486</v>
      </c>
      <c r="F379" s="110" t="s">
        <v>2922</v>
      </c>
      <c r="G379" s="110" t="s">
        <v>2899</v>
      </c>
      <c r="H379" s="110" t="s">
        <v>2923</v>
      </c>
      <c r="I379" s="110" t="s">
        <v>1944</v>
      </c>
      <c r="J379" s="117" t="s">
        <v>2854</v>
      </c>
      <c r="K379" s="110" t="s">
        <v>2901</v>
      </c>
      <c r="L379" s="114">
        <v>-14160721.210000001</v>
      </c>
      <c r="M379" s="114">
        <v>0</v>
      </c>
      <c r="N379" s="114">
        <v>0</v>
      </c>
      <c r="O379" s="114">
        <v>-12667565.68</v>
      </c>
      <c r="P379" s="114">
        <v>-12667565.68</v>
      </c>
      <c r="Q379" s="112"/>
      <c r="R379" s="110" t="s">
        <v>2896</v>
      </c>
    </row>
    <row r="380" spans="1:18" ht="26.25" customHeight="1">
      <c r="A380" s="109">
        <v>43890</v>
      </c>
      <c r="B380" s="110" t="s">
        <v>16</v>
      </c>
      <c r="C380" s="110" t="s">
        <v>2019</v>
      </c>
      <c r="D380" s="110" t="s">
        <v>487</v>
      </c>
      <c r="E380" s="110" t="s">
        <v>488</v>
      </c>
      <c r="F380" s="110" t="s">
        <v>2919</v>
      </c>
      <c r="G380" s="110" t="s">
        <v>2811</v>
      </c>
      <c r="H380" s="110" t="s">
        <v>2919</v>
      </c>
      <c r="I380" s="110" t="s">
        <v>2903</v>
      </c>
      <c r="J380" s="117" t="s">
        <v>2790</v>
      </c>
      <c r="K380" s="110" t="s">
        <v>2791</v>
      </c>
      <c r="L380" s="114">
        <v>21842663.530000001</v>
      </c>
      <c r="M380" s="114">
        <v>18300000</v>
      </c>
      <c r="N380" s="114">
        <v>7625000</v>
      </c>
      <c r="O380" s="114">
        <v>8560731.9400000032</v>
      </c>
      <c r="P380" s="114">
        <v>935731.94</v>
      </c>
      <c r="Q380" s="111">
        <v>12.271894295081967</v>
      </c>
      <c r="R380" s="110" t="s">
        <v>2896</v>
      </c>
    </row>
    <row r="381" spans="1:18" ht="26.25" customHeight="1">
      <c r="A381" s="109">
        <v>43890</v>
      </c>
      <c r="B381" s="110" t="s">
        <v>16</v>
      </c>
      <c r="C381" s="110" t="s">
        <v>2019</v>
      </c>
      <c r="D381" s="110" t="s">
        <v>487</v>
      </c>
      <c r="E381" s="110" t="s">
        <v>488</v>
      </c>
      <c r="F381" s="110" t="s">
        <v>2919</v>
      </c>
      <c r="G381" s="110" t="s">
        <v>2811</v>
      </c>
      <c r="H381" s="110" t="s">
        <v>2919</v>
      </c>
      <c r="I381" s="110" t="s">
        <v>2903</v>
      </c>
      <c r="J381" s="117" t="s">
        <v>2792</v>
      </c>
      <c r="K381" s="110" t="s">
        <v>2793</v>
      </c>
      <c r="L381" s="114">
        <v>54240</v>
      </c>
      <c r="M381" s="114">
        <v>50000</v>
      </c>
      <c r="N381" s="114">
        <v>20833.333333333332</v>
      </c>
      <c r="O381" s="114">
        <v>7500</v>
      </c>
      <c r="P381" s="114">
        <v>-13333.333333333334</v>
      </c>
      <c r="Q381" s="111">
        <v>-64</v>
      </c>
      <c r="R381" s="110" t="s">
        <v>2895</v>
      </c>
    </row>
    <row r="382" spans="1:18" ht="26.25" customHeight="1">
      <c r="A382" s="109">
        <v>43890</v>
      </c>
      <c r="B382" s="110" t="s">
        <v>16</v>
      </c>
      <c r="C382" s="110" t="s">
        <v>2019</v>
      </c>
      <c r="D382" s="110" t="s">
        <v>487</v>
      </c>
      <c r="E382" s="110" t="s">
        <v>488</v>
      </c>
      <c r="F382" s="110" t="s">
        <v>2919</v>
      </c>
      <c r="G382" s="110" t="s">
        <v>2811</v>
      </c>
      <c r="H382" s="110" t="s">
        <v>2919</v>
      </c>
      <c r="I382" s="110" t="s">
        <v>2903</v>
      </c>
      <c r="J382" s="117" t="s">
        <v>2794</v>
      </c>
      <c r="K382" s="110" t="s">
        <v>2795</v>
      </c>
      <c r="L382" s="114">
        <v>15560.4</v>
      </c>
      <c r="M382" s="114">
        <v>13000</v>
      </c>
      <c r="N382" s="114">
        <v>5416.666666666667</v>
      </c>
      <c r="O382" s="114">
        <v>15834.1</v>
      </c>
      <c r="P382" s="114">
        <v>10417.433333333334</v>
      </c>
      <c r="Q382" s="111">
        <v>192.32184615384614</v>
      </c>
      <c r="R382" s="110" t="s">
        <v>2896</v>
      </c>
    </row>
    <row r="383" spans="1:18" ht="26.25" customHeight="1">
      <c r="A383" s="109">
        <v>43890</v>
      </c>
      <c r="B383" s="110" t="s">
        <v>16</v>
      </c>
      <c r="C383" s="110" t="s">
        <v>2019</v>
      </c>
      <c r="D383" s="110" t="s">
        <v>487</v>
      </c>
      <c r="E383" s="110" t="s">
        <v>488</v>
      </c>
      <c r="F383" s="110" t="s">
        <v>2919</v>
      </c>
      <c r="G383" s="110" t="s">
        <v>2811</v>
      </c>
      <c r="H383" s="110" t="s">
        <v>2919</v>
      </c>
      <c r="I383" s="110" t="s">
        <v>2903</v>
      </c>
      <c r="J383" s="117" t="s">
        <v>2797</v>
      </c>
      <c r="K383" s="110" t="s">
        <v>2798</v>
      </c>
      <c r="L383" s="114">
        <v>5267029.58</v>
      </c>
      <c r="M383" s="114">
        <v>5300000</v>
      </c>
      <c r="N383" s="114">
        <v>2208333.333333333</v>
      </c>
      <c r="O383" s="114">
        <v>2228616.3400000003</v>
      </c>
      <c r="P383" s="114">
        <v>20283.006666666668</v>
      </c>
      <c r="Q383" s="111">
        <v>0.91847577358490562</v>
      </c>
      <c r="R383" s="110" t="s">
        <v>2896</v>
      </c>
    </row>
    <row r="384" spans="1:18" ht="26.25" customHeight="1">
      <c r="A384" s="109">
        <v>43890</v>
      </c>
      <c r="B384" s="110" t="s">
        <v>16</v>
      </c>
      <c r="C384" s="110" t="s">
        <v>2019</v>
      </c>
      <c r="D384" s="110" t="s">
        <v>487</v>
      </c>
      <c r="E384" s="110" t="s">
        <v>488</v>
      </c>
      <c r="F384" s="110" t="s">
        <v>2919</v>
      </c>
      <c r="G384" s="110" t="s">
        <v>2811</v>
      </c>
      <c r="H384" s="110" t="s">
        <v>2919</v>
      </c>
      <c r="I384" s="110" t="s">
        <v>2903</v>
      </c>
      <c r="J384" s="117" t="s">
        <v>2799</v>
      </c>
      <c r="K384" s="110" t="s">
        <v>2800</v>
      </c>
      <c r="L384" s="114">
        <v>1366451.24</v>
      </c>
      <c r="M384" s="114">
        <v>1300000</v>
      </c>
      <c r="N384" s="114">
        <v>541666.66666666674</v>
      </c>
      <c r="O384" s="114">
        <v>584251.52</v>
      </c>
      <c r="P384" s="114">
        <v>42584.85333333334</v>
      </c>
      <c r="Q384" s="111">
        <v>7.8618190769230774</v>
      </c>
      <c r="R384" s="110" t="s">
        <v>2896</v>
      </c>
    </row>
    <row r="385" spans="1:18" ht="26.25" customHeight="1">
      <c r="A385" s="109">
        <v>43890</v>
      </c>
      <c r="B385" s="110" t="s">
        <v>16</v>
      </c>
      <c r="C385" s="110" t="s">
        <v>2019</v>
      </c>
      <c r="D385" s="110" t="s">
        <v>487</v>
      </c>
      <c r="E385" s="110" t="s">
        <v>488</v>
      </c>
      <c r="F385" s="110" t="s">
        <v>2919</v>
      </c>
      <c r="G385" s="110" t="s">
        <v>2811</v>
      </c>
      <c r="H385" s="110" t="s">
        <v>2919</v>
      </c>
      <c r="I385" s="110" t="s">
        <v>2903</v>
      </c>
      <c r="J385" s="117" t="s">
        <v>2801</v>
      </c>
      <c r="K385" s="110" t="s">
        <v>2802</v>
      </c>
      <c r="L385" s="114">
        <v>1578</v>
      </c>
      <c r="M385" s="114">
        <v>1000</v>
      </c>
      <c r="N385" s="114">
        <v>416.66666666666663</v>
      </c>
      <c r="O385" s="114">
        <v>0</v>
      </c>
      <c r="P385" s="114">
        <v>-416.66666666666663</v>
      </c>
      <c r="Q385" s="111">
        <v>-100</v>
      </c>
      <c r="R385" s="110" t="s">
        <v>2895</v>
      </c>
    </row>
    <row r="386" spans="1:18" ht="26.25" customHeight="1">
      <c r="A386" s="109">
        <v>43890</v>
      </c>
      <c r="B386" s="110" t="s">
        <v>16</v>
      </c>
      <c r="C386" s="110" t="s">
        <v>2019</v>
      </c>
      <c r="D386" s="110" t="s">
        <v>487</v>
      </c>
      <c r="E386" s="110" t="s">
        <v>488</v>
      </c>
      <c r="F386" s="110" t="s">
        <v>2919</v>
      </c>
      <c r="G386" s="110" t="s">
        <v>2811</v>
      </c>
      <c r="H386" s="110" t="s">
        <v>2919</v>
      </c>
      <c r="I386" s="110" t="s">
        <v>2903</v>
      </c>
      <c r="J386" s="117" t="s">
        <v>2803</v>
      </c>
      <c r="K386" s="110" t="s">
        <v>2804</v>
      </c>
      <c r="L386" s="114">
        <v>2390096.34</v>
      </c>
      <c r="M386" s="114">
        <v>2200000</v>
      </c>
      <c r="N386" s="114">
        <v>916666.66666666663</v>
      </c>
      <c r="O386" s="114">
        <v>949161.40999999992</v>
      </c>
      <c r="P386" s="114">
        <v>32494.743333333336</v>
      </c>
      <c r="Q386" s="111">
        <v>3.5448810909090911</v>
      </c>
      <c r="R386" s="110" t="s">
        <v>2896</v>
      </c>
    </row>
    <row r="387" spans="1:18" ht="26.25" customHeight="1">
      <c r="A387" s="109">
        <v>43890</v>
      </c>
      <c r="B387" s="110" t="s">
        <v>16</v>
      </c>
      <c r="C387" s="110" t="s">
        <v>2019</v>
      </c>
      <c r="D387" s="110" t="s">
        <v>487</v>
      </c>
      <c r="E387" s="110" t="s">
        <v>488</v>
      </c>
      <c r="F387" s="110" t="s">
        <v>2919</v>
      </c>
      <c r="G387" s="110" t="s">
        <v>2811</v>
      </c>
      <c r="H387" s="110" t="s">
        <v>2919</v>
      </c>
      <c r="I387" s="110" t="s">
        <v>2903</v>
      </c>
      <c r="J387" s="117" t="s">
        <v>2805</v>
      </c>
      <c r="K387" s="110" t="s">
        <v>2806</v>
      </c>
      <c r="L387" s="114">
        <v>23809060</v>
      </c>
      <c r="M387" s="114">
        <v>25650000</v>
      </c>
      <c r="N387" s="114">
        <v>10687500</v>
      </c>
      <c r="O387" s="114">
        <v>10052779.35</v>
      </c>
      <c r="P387" s="114">
        <v>-634720.65</v>
      </c>
      <c r="Q387" s="111">
        <v>-5.938906666666667</v>
      </c>
      <c r="R387" s="110" t="s">
        <v>2895</v>
      </c>
    </row>
    <row r="388" spans="1:18" ht="26.25" customHeight="1">
      <c r="A388" s="109">
        <v>43890</v>
      </c>
      <c r="B388" s="110" t="s">
        <v>16</v>
      </c>
      <c r="C388" s="110" t="s">
        <v>2019</v>
      </c>
      <c r="D388" s="110" t="s">
        <v>487</v>
      </c>
      <c r="E388" s="110" t="s">
        <v>488</v>
      </c>
      <c r="F388" s="110" t="s">
        <v>2919</v>
      </c>
      <c r="G388" s="110" t="s">
        <v>2811</v>
      </c>
      <c r="H388" s="110" t="s">
        <v>2919</v>
      </c>
      <c r="I388" s="110" t="s">
        <v>2903</v>
      </c>
      <c r="J388" s="117" t="s">
        <v>2807</v>
      </c>
      <c r="K388" s="110" t="s">
        <v>2808</v>
      </c>
      <c r="L388" s="114">
        <v>4522941.3899999997</v>
      </c>
      <c r="M388" s="114">
        <v>4000000</v>
      </c>
      <c r="N388" s="114">
        <v>1666666.6666666667</v>
      </c>
      <c r="O388" s="114">
        <v>1396718.71</v>
      </c>
      <c r="P388" s="114">
        <v>-269947.95666666667</v>
      </c>
      <c r="Q388" s="111">
        <v>-16.196877400000002</v>
      </c>
      <c r="R388" s="110" t="s">
        <v>2895</v>
      </c>
    </row>
    <row r="389" spans="1:18" ht="26.25" customHeight="1">
      <c r="A389" s="109">
        <v>43890</v>
      </c>
      <c r="B389" s="110" t="s">
        <v>16</v>
      </c>
      <c r="C389" s="110" t="s">
        <v>2019</v>
      </c>
      <c r="D389" s="110" t="s">
        <v>487</v>
      </c>
      <c r="E389" s="110" t="s">
        <v>488</v>
      </c>
      <c r="F389" s="110" t="s">
        <v>2919</v>
      </c>
      <c r="G389" s="110" t="s">
        <v>2811</v>
      </c>
      <c r="H389" s="110" t="s">
        <v>2919</v>
      </c>
      <c r="I389" s="110" t="s">
        <v>2903</v>
      </c>
      <c r="J389" s="117" t="s">
        <v>2873</v>
      </c>
      <c r="K389" s="110" t="s">
        <v>2874</v>
      </c>
      <c r="L389" s="114">
        <v>0</v>
      </c>
      <c r="M389" s="114">
        <v>0</v>
      </c>
      <c r="N389" s="114">
        <v>0</v>
      </c>
      <c r="O389" s="114">
        <v>0</v>
      </c>
      <c r="P389" s="114">
        <v>0</v>
      </c>
      <c r="Q389" s="112"/>
      <c r="R389" s="110" t="s">
        <v>2896</v>
      </c>
    </row>
    <row r="390" spans="1:18" ht="26.25" customHeight="1">
      <c r="A390" s="109">
        <v>43890</v>
      </c>
      <c r="B390" s="110" t="s">
        <v>16</v>
      </c>
      <c r="C390" s="110" t="s">
        <v>2019</v>
      </c>
      <c r="D390" s="110" t="s">
        <v>487</v>
      </c>
      <c r="E390" s="110" t="s">
        <v>488</v>
      </c>
      <c r="F390" s="110" t="s">
        <v>2919</v>
      </c>
      <c r="G390" s="110" t="s">
        <v>2811</v>
      </c>
      <c r="H390" s="110" t="s">
        <v>2919</v>
      </c>
      <c r="I390" s="110" t="s">
        <v>2903</v>
      </c>
      <c r="J390" s="117" t="s">
        <v>2809</v>
      </c>
      <c r="K390" s="110" t="s">
        <v>2810</v>
      </c>
      <c r="L390" s="114">
        <v>1310949.53</v>
      </c>
      <c r="M390" s="114">
        <v>899734.82</v>
      </c>
      <c r="N390" s="114">
        <v>374889.50833333336</v>
      </c>
      <c r="O390" s="114">
        <v>0</v>
      </c>
      <c r="P390" s="114">
        <v>-374889.50833333336</v>
      </c>
      <c r="Q390" s="111">
        <v>-100</v>
      </c>
      <c r="R390" s="110" t="s">
        <v>2895</v>
      </c>
    </row>
    <row r="391" spans="1:18" ht="26.25" customHeight="1">
      <c r="A391" s="109">
        <v>43890</v>
      </c>
      <c r="B391" s="110" t="s">
        <v>16</v>
      </c>
      <c r="C391" s="110" t="s">
        <v>2019</v>
      </c>
      <c r="D391" s="110" t="s">
        <v>487</v>
      </c>
      <c r="E391" s="110" t="s">
        <v>488</v>
      </c>
      <c r="F391" s="110" t="s">
        <v>2919</v>
      </c>
      <c r="G391" s="110" t="s">
        <v>2811</v>
      </c>
      <c r="H391" s="110" t="s">
        <v>2919</v>
      </c>
      <c r="I391" s="110" t="s">
        <v>2903</v>
      </c>
      <c r="J391" s="117" t="s">
        <v>2868</v>
      </c>
      <c r="K391" s="110" t="s">
        <v>2796</v>
      </c>
      <c r="L391" s="114">
        <v>534771.44999999995</v>
      </c>
      <c r="M391" s="114">
        <v>500000</v>
      </c>
      <c r="N391" s="114">
        <v>208333.33333333334</v>
      </c>
      <c r="O391" s="114">
        <v>270747.05</v>
      </c>
      <c r="P391" s="114">
        <v>62413.716666666674</v>
      </c>
      <c r="Q391" s="111">
        <v>29.958583999999998</v>
      </c>
      <c r="R391" s="110" t="s">
        <v>2896</v>
      </c>
    </row>
    <row r="392" spans="1:18" ht="26.25" customHeight="1">
      <c r="A392" s="109">
        <v>43890</v>
      </c>
      <c r="B392" s="110" t="s">
        <v>16</v>
      </c>
      <c r="C392" s="110" t="s">
        <v>2019</v>
      </c>
      <c r="D392" s="110" t="s">
        <v>487</v>
      </c>
      <c r="E392" s="110" t="s">
        <v>488</v>
      </c>
      <c r="F392" s="110" t="s">
        <v>2920</v>
      </c>
      <c r="G392" s="110" t="s">
        <v>2839</v>
      </c>
      <c r="H392" s="110" t="s">
        <v>2919</v>
      </c>
      <c r="I392" s="110" t="s">
        <v>2903</v>
      </c>
      <c r="J392" s="120" t="s">
        <v>2812</v>
      </c>
      <c r="K392" s="110" t="s">
        <v>2813</v>
      </c>
      <c r="L392" s="114">
        <v>3933620.14</v>
      </c>
      <c r="M392" s="114">
        <v>3900000</v>
      </c>
      <c r="N392" s="114">
        <v>1625000</v>
      </c>
      <c r="O392" s="114">
        <v>1424848.61</v>
      </c>
      <c r="P392" s="114">
        <v>-200151.39</v>
      </c>
      <c r="Q392" s="111">
        <v>-12.317008615384614</v>
      </c>
      <c r="R392" s="110" t="s">
        <v>2896</v>
      </c>
    </row>
    <row r="393" spans="1:18" ht="26.25" customHeight="1">
      <c r="A393" s="109">
        <v>43890</v>
      </c>
      <c r="B393" s="110" t="s">
        <v>16</v>
      </c>
      <c r="C393" s="110" t="s">
        <v>2019</v>
      </c>
      <c r="D393" s="110" t="s">
        <v>487</v>
      </c>
      <c r="E393" s="110" t="s">
        <v>488</v>
      </c>
      <c r="F393" s="110" t="s">
        <v>2920</v>
      </c>
      <c r="G393" s="110" t="s">
        <v>2839</v>
      </c>
      <c r="H393" s="110" t="s">
        <v>2919</v>
      </c>
      <c r="I393" s="110" t="s">
        <v>2903</v>
      </c>
      <c r="J393" s="120" t="s">
        <v>2814</v>
      </c>
      <c r="K393" s="110" t="s">
        <v>2815</v>
      </c>
      <c r="L393" s="114">
        <v>832273.6</v>
      </c>
      <c r="M393" s="114">
        <v>850000</v>
      </c>
      <c r="N393" s="114">
        <v>354166.66666666669</v>
      </c>
      <c r="O393" s="114">
        <v>423839.7</v>
      </c>
      <c r="P393" s="114">
        <v>69673.03333333334</v>
      </c>
      <c r="Q393" s="111">
        <v>19.672385882352941</v>
      </c>
      <c r="R393" s="110" t="s">
        <v>2895</v>
      </c>
    </row>
    <row r="394" spans="1:18" ht="26.25" customHeight="1">
      <c r="A394" s="109">
        <v>43890</v>
      </c>
      <c r="B394" s="110" t="s">
        <v>16</v>
      </c>
      <c r="C394" s="110" t="s">
        <v>2019</v>
      </c>
      <c r="D394" s="110" t="s">
        <v>487</v>
      </c>
      <c r="E394" s="110" t="s">
        <v>488</v>
      </c>
      <c r="F394" s="110" t="s">
        <v>2920</v>
      </c>
      <c r="G394" s="110" t="s">
        <v>2839</v>
      </c>
      <c r="H394" s="110" t="s">
        <v>2919</v>
      </c>
      <c r="I394" s="110" t="s">
        <v>2903</v>
      </c>
      <c r="J394" s="120" t="s">
        <v>2816</v>
      </c>
      <c r="K394" s="110" t="s">
        <v>2817</v>
      </c>
      <c r="L394" s="114">
        <v>63306.239999999998</v>
      </c>
      <c r="M394" s="114">
        <v>70000</v>
      </c>
      <c r="N394" s="114">
        <v>29166.666666666668</v>
      </c>
      <c r="O394" s="114">
        <v>37413.24</v>
      </c>
      <c r="P394" s="114">
        <v>8246.5733333333337</v>
      </c>
      <c r="Q394" s="111">
        <v>28.273965714285715</v>
      </c>
      <c r="R394" s="110" t="s">
        <v>2895</v>
      </c>
    </row>
    <row r="395" spans="1:18" ht="26.25" customHeight="1">
      <c r="A395" s="109">
        <v>43890</v>
      </c>
      <c r="B395" s="110" t="s">
        <v>16</v>
      </c>
      <c r="C395" s="110" t="s">
        <v>2019</v>
      </c>
      <c r="D395" s="110" t="s">
        <v>487</v>
      </c>
      <c r="E395" s="110" t="s">
        <v>488</v>
      </c>
      <c r="F395" s="110" t="s">
        <v>2920</v>
      </c>
      <c r="G395" s="110" t="s">
        <v>2839</v>
      </c>
      <c r="H395" s="110" t="s">
        <v>2919</v>
      </c>
      <c r="I395" s="110" t="s">
        <v>2903</v>
      </c>
      <c r="J395" s="120" t="s">
        <v>2818</v>
      </c>
      <c r="K395" s="110" t="s">
        <v>2819</v>
      </c>
      <c r="L395" s="114">
        <v>1389485.4</v>
      </c>
      <c r="M395" s="114">
        <v>1350000</v>
      </c>
      <c r="N395" s="114">
        <v>562500</v>
      </c>
      <c r="O395" s="114">
        <v>642964</v>
      </c>
      <c r="P395" s="114">
        <v>80464</v>
      </c>
      <c r="Q395" s="111">
        <v>14.304711111111111</v>
      </c>
      <c r="R395" s="110" t="s">
        <v>2895</v>
      </c>
    </row>
    <row r="396" spans="1:18" ht="26.25" customHeight="1">
      <c r="A396" s="109">
        <v>43890</v>
      </c>
      <c r="B396" s="110" t="s">
        <v>16</v>
      </c>
      <c r="C396" s="110" t="s">
        <v>2019</v>
      </c>
      <c r="D396" s="110" t="s">
        <v>487</v>
      </c>
      <c r="E396" s="110" t="s">
        <v>488</v>
      </c>
      <c r="F396" s="110" t="s">
        <v>2920</v>
      </c>
      <c r="G396" s="110" t="s">
        <v>2839</v>
      </c>
      <c r="H396" s="110" t="s">
        <v>2919</v>
      </c>
      <c r="I396" s="110" t="s">
        <v>2903</v>
      </c>
      <c r="J396" s="120" t="s">
        <v>2820</v>
      </c>
      <c r="K396" s="110" t="s">
        <v>2821</v>
      </c>
      <c r="L396" s="114">
        <v>23809060</v>
      </c>
      <c r="M396" s="114">
        <v>25650000</v>
      </c>
      <c r="N396" s="114">
        <v>10687500</v>
      </c>
      <c r="O396" s="114">
        <v>10052779.35</v>
      </c>
      <c r="P396" s="114">
        <v>-634720.65</v>
      </c>
      <c r="Q396" s="111">
        <v>-5.938906666666667</v>
      </c>
      <c r="R396" s="110" t="s">
        <v>2896</v>
      </c>
    </row>
    <row r="397" spans="1:18" ht="26.25" customHeight="1">
      <c r="A397" s="109">
        <v>43890</v>
      </c>
      <c r="B397" s="110" t="s">
        <v>16</v>
      </c>
      <c r="C397" s="110" t="s">
        <v>2019</v>
      </c>
      <c r="D397" s="110" t="s">
        <v>487</v>
      </c>
      <c r="E397" s="110" t="s">
        <v>488</v>
      </c>
      <c r="F397" s="110" t="s">
        <v>2920</v>
      </c>
      <c r="G397" s="110" t="s">
        <v>2839</v>
      </c>
      <c r="H397" s="110" t="s">
        <v>2919</v>
      </c>
      <c r="I397" s="110" t="s">
        <v>2903</v>
      </c>
      <c r="J397" s="120" t="s">
        <v>2822</v>
      </c>
      <c r="K397" s="110" t="s">
        <v>2846</v>
      </c>
      <c r="L397" s="114">
        <v>4954221.51</v>
      </c>
      <c r="M397" s="114">
        <v>5100000</v>
      </c>
      <c r="N397" s="114">
        <v>2125000</v>
      </c>
      <c r="O397" s="114">
        <v>2218627.13</v>
      </c>
      <c r="P397" s="114">
        <v>93627.13</v>
      </c>
      <c r="Q397" s="111">
        <v>4.405982588235295</v>
      </c>
      <c r="R397" s="110" t="s">
        <v>2895</v>
      </c>
    </row>
    <row r="398" spans="1:18" ht="26.25" customHeight="1">
      <c r="A398" s="109">
        <v>43890</v>
      </c>
      <c r="B398" s="110" t="s">
        <v>16</v>
      </c>
      <c r="C398" s="110" t="s">
        <v>2019</v>
      </c>
      <c r="D398" s="110" t="s">
        <v>487</v>
      </c>
      <c r="E398" s="110" t="s">
        <v>488</v>
      </c>
      <c r="F398" s="110" t="s">
        <v>2920</v>
      </c>
      <c r="G398" s="110" t="s">
        <v>2839</v>
      </c>
      <c r="H398" s="110" t="s">
        <v>2919</v>
      </c>
      <c r="I398" s="110" t="s">
        <v>2903</v>
      </c>
      <c r="J398" s="120" t="s">
        <v>2823</v>
      </c>
      <c r="K398" s="110" t="s">
        <v>2824</v>
      </c>
      <c r="L398" s="114">
        <v>7964430</v>
      </c>
      <c r="M398" s="114">
        <v>8000000</v>
      </c>
      <c r="N398" s="114">
        <v>3333333.3333333335</v>
      </c>
      <c r="O398" s="114">
        <v>3390160</v>
      </c>
      <c r="P398" s="114">
        <v>56826.666666666664</v>
      </c>
      <c r="Q398" s="111">
        <v>1.7048000000000001</v>
      </c>
      <c r="R398" s="110" t="s">
        <v>2895</v>
      </c>
    </row>
    <row r="399" spans="1:18" ht="26.25" customHeight="1">
      <c r="A399" s="109">
        <v>43890</v>
      </c>
      <c r="B399" s="110" t="s">
        <v>16</v>
      </c>
      <c r="C399" s="110" t="s">
        <v>2019</v>
      </c>
      <c r="D399" s="110" t="s">
        <v>487</v>
      </c>
      <c r="E399" s="110" t="s">
        <v>488</v>
      </c>
      <c r="F399" s="110" t="s">
        <v>2920</v>
      </c>
      <c r="G399" s="110" t="s">
        <v>2839</v>
      </c>
      <c r="H399" s="110" t="s">
        <v>2919</v>
      </c>
      <c r="I399" s="110" t="s">
        <v>2903</v>
      </c>
      <c r="J399" s="120" t="s">
        <v>2825</v>
      </c>
      <c r="K399" s="110" t="s">
        <v>2826</v>
      </c>
      <c r="L399" s="114">
        <v>1625901.8</v>
      </c>
      <c r="M399" s="114">
        <v>1250000</v>
      </c>
      <c r="N399" s="114">
        <v>520833.33333333343</v>
      </c>
      <c r="O399" s="114">
        <v>561910.18999999994</v>
      </c>
      <c r="P399" s="114">
        <v>41076.856666666674</v>
      </c>
      <c r="Q399" s="111">
        <v>7.8867564799999998</v>
      </c>
      <c r="R399" s="110" t="s">
        <v>2895</v>
      </c>
    </row>
    <row r="400" spans="1:18" ht="26.25" customHeight="1">
      <c r="A400" s="109">
        <v>43890</v>
      </c>
      <c r="B400" s="110" t="s">
        <v>16</v>
      </c>
      <c r="C400" s="110" t="s">
        <v>2019</v>
      </c>
      <c r="D400" s="110" t="s">
        <v>487</v>
      </c>
      <c r="E400" s="110" t="s">
        <v>488</v>
      </c>
      <c r="F400" s="110" t="s">
        <v>2920</v>
      </c>
      <c r="G400" s="110" t="s">
        <v>2839</v>
      </c>
      <c r="H400" s="110" t="s">
        <v>2919</v>
      </c>
      <c r="I400" s="110" t="s">
        <v>2903</v>
      </c>
      <c r="J400" s="120" t="s">
        <v>2827</v>
      </c>
      <c r="K400" s="110" t="s">
        <v>2828</v>
      </c>
      <c r="L400" s="114">
        <v>3104535.59</v>
      </c>
      <c r="M400" s="114">
        <v>2900000</v>
      </c>
      <c r="N400" s="114">
        <v>1208333.3333333333</v>
      </c>
      <c r="O400" s="114">
        <v>1030025.7</v>
      </c>
      <c r="P400" s="114">
        <v>-178307.63333333336</v>
      </c>
      <c r="Q400" s="111">
        <v>-14.756493793103449</v>
      </c>
      <c r="R400" s="110" t="s">
        <v>2896</v>
      </c>
    </row>
    <row r="401" spans="1:18" ht="26.25" customHeight="1">
      <c r="A401" s="109">
        <v>43890</v>
      </c>
      <c r="B401" s="110" t="s">
        <v>16</v>
      </c>
      <c r="C401" s="110" t="s">
        <v>2019</v>
      </c>
      <c r="D401" s="110" t="s">
        <v>487</v>
      </c>
      <c r="E401" s="110" t="s">
        <v>488</v>
      </c>
      <c r="F401" s="110" t="s">
        <v>2920</v>
      </c>
      <c r="G401" s="110" t="s">
        <v>2839</v>
      </c>
      <c r="H401" s="110" t="s">
        <v>2919</v>
      </c>
      <c r="I401" s="110" t="s">
        <v>2903</v>
      </c>
      <c r="J401" s="120" t="s">
        <v>2829</v>
      </c>
      <c r="K401" s="110" t="s">
        <v>2830</v>
      </c>
      <c r="L401" s="114">
        <v>1578691.3</v>
      </c>
      <c r="M401" s="114">
        <v>1600000</v>
      </c>
      <c r="N401" s="114">
        <v>666666.66666666674</v>
      </c>
      <c r="O401" s="114">
        <v>592756.35</v>
      </c>
      <c r="P401" s="114">
        <v>-73910.31666666668</v>
      </c>
      <c r="Q401" s="111">
        <v>-11.0865475</v>
      </c>
      <c r="R401" s="110" t="s">
        <v>2896</v>
      </c>
    </row>
    <row r="402" spans="1:18" ht="26.25" customHeight="1">
      <c r="A402" s="109">
        <v>43890</v>
      </c>
      <c r="B402" s="110" t="s">
        <v>16</v>
      </c>
      <c r="C402" s="110" t="s">
        <v>2019</v>
      </c>
      <c r="D402" s="110" t="s">
        <v>487</v>
      </c>
      <c r="E402" s="110" t="s">
        <v>488</v>
      </c>
      <c r="F402" s="110" t="s">
        <v>2920</v>
      </c>
      <c r="G402" s="110" t="s">
        <v>2839</v>
      </c>
      <c r="H402" s="110" t="s">
        <v>2919</v>
      </c>
      <c r="I402" s="110" t="s">
        <v>2903</v>
      </c>
      <c r="J402" s="120" t="s">
        <v>2831</v>
      </c>
      <c r="K402" s="110" t="s">
        <v>2832</v>
      </c>
      <c r="L402" s="114">
        <v>1497318.27</v>
      </c>
      <c r="M402" s="114">
        <v>1550000</v>
      </c>
      <c r="N402" s="114">
        <v>645833.33333333337</v>
      </c>
      <c r="O402" s="114">
        <v>590681.28</v>
      </c>
      <c r="P402" s="114">
        <v>-55152.053333333337</v>
      </c>
      <c r="Q402" s="111">
        <v>-8.5396727741935479</v>
      </c>
      <c r="R402" s="110" t="s">
        <v>2896</v>
      </c>
    </row>
    <row r="403" spans="1:18" ht="26.25" customHeight="1">
      <c r="A403" s="109">
        <v>43890</v>
      </c>
      <c r="B403" s="110" t="s">
        <v>16</v>
      </c>
      <c r="C403" s="110" t="s">
        <v>2019</v>
      </c>
      <c r="D403" s="110" t="s">
        <v>487</v>
      </c>
      <c r="E403" s="110" t="s">
        <v>488</v>
      </c>
      <c r="F403" s="110" t="s">
        <v>2920</v>
      </c>
      <c r="G403" s="110" t="s">
        <v>2839</v>
      </c>
      <c r="H403" s="110" t="s">
        <v>2919</v>
      </c>
      <c r="I403" s="110" t="s">
        <v>2903</v>
      </c>
      <c r="J403" s="120" t="s">
        <v>2833</v>
      </c>
      <c r="K403" s="110" t="s">
        <v>2834</v>
      </c>
      <c r="L403" s="114">
        <v>3959693.49</v>
      </c>
      <c r="M403" s="114">
        <v>4785574.82</v>
      </c>
      <c r="N403" s="114">
        <v>1993989.5083333333</v>
      </c>
      <c r="O403" s="114">
        <v>1679811.5799999998</v>
      </c>
      <c r="P403" s="114">
        <v>-314177.92833333329</v>
      </c>
      <c r="Q403" s="111">
        <v>-15.756247814760945</v>
      </c>
      <c r="R403" s="110" t="s">
        <v>2896</v>
      </c>
    </row>
    <row r="404" spans="1:18" ht="26.25" customHeight="1">
      <c r="A404" s="109">
        <v>43890</v>
      </c>
      <c r="B404" s="110" t="s">
        <v>16</v>
      </c>
      <c r="C404" s="110" t="s">
        <v>2019</v>
      </c>
      <c r="D404" s="110" t="s">
        <v>487</v>
      </c>
      <c r="E404" s="110" t="s">
        <v>488</v>
      </c>
      <c r="F404" s="110" t="s">
        <v>2920</v>
      </c>
      <c r="G404" s="110" t="s">
        <v>2839</v>
      </c>
      <c r="H404" s="110" t="s">
        <v>2919</v>
      </c>
      <c r="I404" s="110" t="s">
        <v>2903</v>
      </c>
      <c r="J404" s="120" t="s">
        <v>2835</v>
      </c>
      <c r="K404" s="110" t="s">
        <v>2836</v>
      </c>
      <c r="L404" s="114">
        <v>19658.16</v>
      </c>
      <c r="M404" s="114">
        <v>50000</v>
      </c>
      <c r="N404" s="114">
        <v>20833.333333333332</v>
      </c>
      <c r="O404" s="114">
        <v>7050.9</v>
      </c>
      <c r="P404" s="114">
        <v>-13782.433333333334</v>
      </c>
      <c r="Q404" s="111">
        <v>-66.155680000000004</v>
      </c>
      <c r="R404" s="110" t="s">
        <v>2896</v>
      </c>
    </row>
    <row r="405" spans="1:18" ht="26.25" customHeight="1">
      <c r="A405" s="109">
        <v>43890</v>
      </c>
      <c r="B405" s="110" t="s">
        <v>16</v>
      </c>
      <c r="C405" s="110" t="s">
        <v>2019</v>
      </c>
      <c r="D405" s="110" t="s">
        <v>487</v>
      </c>
      <c r="E405" s="110" t="s">
        <v>488</v>
      </c>
      <c r="F405" s="110" t="s">
        <v>2920</v>
      </c>
      <c r="G405" s="110" t="s">
        <v>2839</v>
      </c>
      <c r="H405" s="110" t="s">
        <v>2919</v>
      </c>
      <c r="I405" s="110" t="s">
        <v>2903</v>
      </c>
      <c r="J405" s="120" t="s">
        <v>2837</v>
      </c>
      <c r="K405" s="110" t="s">
        <v>2838</v>
      </c>
      <c r="L405" s="114">
        <v>2984692.5</v>
      </c>
      <c r="M405" s="114">
        <v>3000000</v>
      </c>
      <c r="N405" s="114">
        <v>1250000</v>
      </c>
      <c r="O405" s="114">
        <v>960374.45000000007</v>
      </c>
      <c r="P405" s="114">
        <v>-289625.55</v>
      </c>
      <c r="Q405" s="111">
        <v>-23.170044000000001</v>
      </c>
      <c r="R405" s="110" t="s">
        <v>2896</v>
      </c>
    </row>
    <row r="406" spans="1:18" ht="26.25" customHeight="1">
      <c r="A406" s="109">
        <v>43890</v>
      </c>
      <c r="B406" s="110" t="s">
        <v>16</v>
      </c>
      <c r="C406" s="110" t="s">
        <v>2019</v>
      </c>
      <c r="D406" s="110" t="s">
        <v>487</v>
      </c>
      <c r="E406" s="110" t="s">
        <v>488</v>
      </c>
      <c r="F406" s="110" t="s">
        <v>2920</v>
      </c>
      <c r="G406" s="110" t="s">
        <v>2839</v>
      </c>
      <c r="H406" s="110" t="s">
        <v>2919</v>
      </c>
      <c r="I406" s="110" t="s">
        <v>2903</v>
      </c>
      <c r="J406" s="120" t="s">
        <v>2875</v>
      </c>
      <c r="K406" s="110" t="s">
        <v>2876</v>
      </c>
      <c r="L406" s="114">
        <v>0</v>
      </c>
      <c r="M406" s="114">
        <v>0</v>
      </c>
      <c r="N406" s="114">
        <v>0</v>
      </c>
      <c r="O406" s="114">
        <v>0</v>
      </c>
      <c r="P406" s="114">
        <v>0</v>
      </c>
      <c r="Q406" s="112"/>
      <c r="R406" s="110" t="s">
        <v>2895</v>
      </c>
    </row>
    <row r="407" spans="1:18" ht="26.25" customHeight="1">
      <c r="A407" s="109">
        <v>43890</v>
      </c>
      <c r="B407" s="110" t="s">
        <v>16</v>
      </c>
      <c r="C407" s="110" t="s">
        <v>2019</v>
      </c>
      <c r="D407" s="110" t="s">
        <v>487</v>
      </c>
      <c r="E407" s="110" t="s">
        <v>488</v>
      </c>
      <c r="F407" s="110" t="s">
        <v>2921</v>
      </c>
      <c r="G407" s="110" t="s">
        <v>2897</v>
      </c>
      <c r="H407" s="110" t="s">
        <v>2920</v>
      </c>
      <c r="I407" s="110" t="s">
        <v>1944</v>
      </c>
      <c r="J407" s="115" t="s">
        <v>2852</v>
      </c>
      <c r="K407" s="110" t="s">
        <v>2898</v>
      </c>
      <c r="L407" s="114">
        <v>3299562.22</v>
      </c>
      <c r="M407" s="114">
        <v>0</v>
      </c>
      <c r="N407" s="114">
        <v>0</v>
      </c>
      <c r="O407" s="114">
        <v>6469105.2699999977</v>
      </c>
      <c r="P407" s="114">
        <v>6469105.2699999996</v>
      </c>
      <c r="Q407" s="112"/>
      <c r="R407" s="110" t="s">
        <v>2896</v>
      </c>
    </row>
    <row r="408" spans="1:18" ht="26.25" customHeight="1">
      <c r="A408" s="109">
        <v>43890</v>
      </c>
      <c r="B408" s="110" t="s">
        <v>16</v>
      </c>
      <c r="C408" s="110" t="s">
        <v>2019</v>
      </c>
      <c r="D408" s="110" t="s">
        <v>487</v>
      </c>
      <c r="E408" s="110" t="s">
        <v>488</v>
      </c>
      <c r="F408" s="110" t="s">
        <v>2922</v>
      </c>
      <c r="G408" s="110" t="s">
        <v>2899</v>
      </c>
      <c r="H408" s="110" t="s">
        <v>2923</v>
      </c>
      <c r="I408" s="110" t="s">
        <v>1944</v>
      </c>
      <c r="J408" s="115" t="s">
        <v>2853</v>
      </c>
      <c r="K408" s="110" t="s">
        <v>2900</v>
      </c>
      <c r="L408" s="114">
        <v>8721807.0899999999</v>
      </c>
      <c r="M408" s="114">
        <v>0</v>
      </c>
      <c r="N408" s="114">
        <v>0</v>
      </c>
      <c r="O408" s="114">
        <v>9529675.1600000001</v>
      </c>
      <c r="P408" s="114">
        <v>9529675.1600000001</v>
      </c>
      <c r="Q408" s="112"/>
      <c r="R408" s="110" t="s">
        <v>2896</v>
      </c>
    </row>
    <row r="409" spans="1:18" ht="26.25" customHeight="1">
      <c r="A409" s="109">
        <v>43890</v>
      </c>
      <c r="B409" s="110" t="s">
        <v>16</v>
      </c>
      <c r="C409" s="110" t="s">
        <v>2019</v>
      </c>
      <c r="D409" s="110" t="s">
        <v>487</v>
      </c>
      <c r="E409" s="110" t="s">
        <v>488</v>
      </c>
      <c r="F409" s="110" t="s">
        <v>2922</v>
      </c>
      <c r="G409" s="110" t="s">
        <v>2899</v>
      </c>
      <c r="H409" s="110" t="s">
        <v>2923</v>
      </c>
      <c r="I409" s="110" t="s">
        <v>1944</v>
      </c>
      <c r="J409" s="115" t="s">
        <v>2854</v>
      </c>
      <c r="K409" s="110" t="s">
        <v>2901</v>
      </c>
      <c r="L409" s="114">
        <v>-9993829.0600000005</v>
      </c>
      <c r="M409" s="114">
        <v>0</v>
      </c>
      <c r="N409" s="114">
        <v>0</v>
      </c>
      <c r="O409" s="114">
        <v>-7685295.5099999998</v>
      </c>
      <c r="P409" s="114">
        <v>-7685295.5099999998</v>
      </c>
      <c r="Q409" s="112"/>
      <c r="R409" s="110" t="s">
        <v>2896</v>
      </c>
    </row>
    <row r="410" spans="1:18" ht="26.25" hidden="1" customHeight="1">
      <c r="A410" s="109">
        <v>43890</v>
      </c>
      <c r="B410" s="110" t="s">
        <v>16</v>
      </c>
      <c r="C410" s="110" t="s">
        <v>2031</v>
      </c>
      <c r="D410" s="110" t="s">
        <v>299</v>
      </c>
      <c r="E410" s="110" t="s">
        <v>300</v>
      </c>
      <c r="F410" s="110" t="s">
        <v>2919</v>
      </c>
      <c r="G410" s="110" t="s">
        <v>2811</v>
      </c>
      <c r="H410" s="110" t="s">
        <v>2919</v>
      </c>
      <c r="I410" s="110" t="s">
        <v>2903</v>
      </c>
      <c r="J410" s="117" t="s">
        <v>2790</v>
      </c>
      <c r="K410" s="110" t="s">
        <v>2791</v>
      </c>
      <c r="L410" s="114">
        <v>116166516.72</v>
      </c>
      <c r="M410" s="114">
        <v>118000000</v>
      </c>
      <c r="N410" s="114">
        <v>49166666.666666664</v>
      </c>
      <c r="O410" s="114">
        <v>64374651.220000014</v>
      </c>
      <c r="P410" s="114">
        <v>15207984.553333335</v>
      </c>
      <c r="Q410" s="111">
        <v>30.931494006779658</v>
      </c>
      <c r="R410" s="110" t="s">
        <v>2896</v>
      </c>
    </row>
    <row r="411" spans="1:18" ht="26.25" hidden="1" customHeight="1">
      <c r="A411" s="109">
        <v>43890</v>
      </c>
      <c r="B411" s="110" t="s">
        <v>16</v>
      </c>
      <c r="C411" s="110" t="s">
        <v>2031</v>
      </c>
      <c r="D411" s="110" t="s">
        <v>299</v>
      </c>
      <c r="E411" s="110" t="s">
        <v>300</v>
      </c>
      <c r="F411" s="110" t="s">
        <v>2919</v>
      </c>
      <c r="G411" s="110" t="s">
        <v>2811</v>
      </c>
      <c r="H411" s="110" t="s">
        <v>2919</v>
      </c>
      <c r="I411" s="110" t="s">
        <v>2903</v>
      </c>
      <c r="J411" s="117" t="s">
        <v>2792</v>
      </c>
      <c r="K411" s="110" t="s">
        <v>2793</v>
      </c>
      <c r="L411" s="114">
        <v>165660</v>
      </c>
      <c r="M411" s="114">
        <v>170000</v>
      </c>
      <c r="N411" s="114">
        <v>70833.333333333328</v>
      </c>
      <c r="O411" s="114">
        <v>98250</v>
      </c>
      <c r="P411" s="114">
        <v>27416.666666666668</v>
      </c>
      <c r="Q411" s="111">
        <v>38.705882352941174</v>
      </c>
      <c r="R411" s="110" t="s">
        <v>2896</v>
      </c>
    </row>
    <row r="412" spans="1:18" ht="26.25" hidden="1" customHeight="1">
      <c r="A412" s="109">
        <v>43890</v>
      </c>
      <c r="B412" s="110" t="s">
        <v>16</v>
      </c>
      <c r="C412" s="110" t="s">
        <v>2031</v>
      </c>
      <c r="D412" s="110" t="s">
        <v>299</v>
      </c>
      <c r="E412" s="110" t="s">
        <v>300</v>
      </c>
      <c r="F412" s="110" t="s">
        <v>2919</v>
      </c>
      <c r="G412" s="110" t="s">
        <v>2811</v>
      </c>
      <c r="H412" s="110" t="s">
        <v>2919</v>
      </c>
      <c r="I412" s="110" t="s">
        <v>2903</v>
      </c>
      <c r="J412" s="117" t="s">
        <v>2794</v>
      </c>
      <c r="K412" s="110" t="s">
        <v>2795</v>
      </c>
      <c r="L412" s="114">
        <v>456995.77</v>
      </c>
      <c r="M412" s="114">
        <v>1000000</v>
      </c>
      <c r="N412" s="114">
        <v>416666.66666666669</v>
      </c>
      <c r="O412" s="114">
        <v>1040583.78</v>
      </c>
      <c r="P412" s="114">
        <v>623917.1133333334</v>
      </c>
      <c r="Q412" s="111">
        <v>149.74010720000001</v>
      </c>
      <c r="R412" s="110" t="s">
        <v>2896</v>
      </c>
    </row>
    <row r="413" spans="1:18" ht="26.25" hidden="1" customHeight="1">
      <c r="A413" s="109">
        <v>43890</v>
      </c>
      <c r="B413" s="110" t="s">
        <v>16</v>
      </c>
      <c r="C413" s="110" t="s">
        <v>2031</v>
      </c>
      <c r="D413" s="110" t="s">
        <v>299</v>
      </c>
      <c r="E413" s="110" t="s">
        <v>300</v>
      </c>
      <c r="F413" s="110" t="s">
        <v>2919</v>
      </c>
      <c r="G413" s="110" t="s">
        <v>2811</v>
      </c>
      <c r="H413" s="110" t="s">
        <v>2919</v>
      </c>
      <c r="I413" s="110" t="s">
        <v>2903</v>
      </c>
      <c r="J413" s="117" t="s">
        <v>2797</v>
      </c>
      <c r="K413" s="110" t="s">
        <v>2798</v>
      </c>
      <c r="L413" s="114">
        <v>34111401.18</v>
      </c>
      <c r="M413" s="114">
        <v>35000000</v>
      </c>
      <c r="N413" s="114">
        <v>14583333.333333334</v>
      </c>
      <c r="O413" s="114">
        <v>15726377.360000001</v>
      </c>
      <c r="P413" s="114">
        <v>1143044.0266666666</v>
      </c>
      <c r="Q413" s="111">
        <v>7.8380161828571433</v>
      </c>
      <c r="R413" s="110" t="s">
        <v>2896</v>
      </c>
    </row>
    <row r="414" spans="1:18" ht="26.25" hidden="1" customHeight="1">
      <c r="A414" s="109">
        <v>43890</v>
      </c>
      <c r="B414" s="110" t="s">
        <v>16</v>
      </c>
      <c r="C414" s="110" t="s">
        <v>2031</v>
      </c>
      <c r="D414" s="110" t="s">
        <v>299</v>
      </c>
      <c r="E414" s="110" t="s">
        <v>300</v>
      </c>
      <c r="F414" s="110" t="s">
        <v>2919</v>
      </c>
      <c r="G414" s="110" t="s">
        <v>2811</v>
      </c>
      <c r="H414" s="110" t="s">
        <v>2919</v>
      </c>
      <c r="I414" s="110" t="s">
        <v>2903</v>
      </c>
      <c r="J414" s="117" t="s">
        <v>2799</v>
      </c>
      <c r="K414" s="110" t="s">
        <v>2800</v>
      </c>
      <c r="L414" s="114">
        <v>41574113.039999999</v>
      </c>
      <c r="M414" s="114">
        <v>42000000</v>
      </c>
      <c r="N414" s="114">
        <v>17500000</v>
      </c>
      <c r="O414" s="114">
        <v>31094237.229999993</v>
      </c>
      <c r="P414" s="114">
        <v>13594237.23</v>
      </c>
      <c r="Q414" s="111">
        <v>77.681355600000003</v>
      </c>
      <c r="R414" s="110" t="s">
        <v>2896</v>
      </c>
    </row>
    <row r="415" spans="1:18" ht="26.25" hidden="1" customHeight="1">
      <c r="A415" s="109">
        <v>43890</v>
      </c>
      <c r="B415" s="110" t="s">
        <v>16</v>
      </c>
      <c r="C415" s="110" t="s">
        <v>2031</v>
      </c>
      <c r="D415" s="110" t="s">
        <v>299</v>
      </c>
      <c r="E415" s="110" t="s">
        <v>300</v>
      </c>
      <c r="F415" s="110" t="s">
        <v>2919</v>
      </c>
      <c r="G415" s="110" t="s">
        <v>2811</v>
      </c>
      <c r="H415" s="110" t="s">
        <v>2919</v>
      </c>
      <c r="I415" s="110" t="s">
        <v>2903</v>
      </c>
      <c r="J415" s="117" t="s">
        <v>2801</v>
      </c>
      <c r="K415" s="110" t="s">
        <v>2802</v>
      </c>
      <c r="L415" s="114">
        <v>383986.8</v>
      </c>
      <c r="M415" s="114">
        <v>1000000</v>
      </c>
      <c r="N415" s="114">
        <v>416666.66666666669</v>
      </c>
      <c r="O415" s="114">
        <v>411160</v>
      </c>
      <c r="P415" s="114">
        <v>-5506.666666666667</v>
      </c>
      <c r="Q415" s="111">
        <v>-1.3216000000000001</v>
      </c>
      <c r="R415" s="110" t="s">
        <v>2895</v>
      </c>
    </row>
    <row r="416" spans="1:18" ht="26.25" hidden="1" customHeight="1">
      <c r="A416" s="109">
        <v>43890</v>
      </c>
      <c r="B416" s="110" t="s">
        <v>16</v>
      </c>
      <c r="C416" s="110" t="s">
        <v>2031</v>
      </c>
      <c r="D416" s="110" t="s">
        <v>299</v>
      </c>
      <c r="E416" s="110" t="s">
        <v>300</v>
      </c>
      <c r="F416" s="110" t="s">
        <v>2919</v>
      </c>
      <c r="G416" s="110" t="s">
        <v>2811</v>
      </c>
      <c r="H416" s="110" t="s">
        <v>2919</v>
      </c>
      <c r="I416" s="110" t="s">
        <v>2903</v>
      </c>
      <c r="J416" s="117" t="s">
        <v>2803</v>
      </c>
      <c r="K416" s="110" t="s">
        <v>2804</v>
      </c>
      <c r="L416" s="114">
        <v>36865622.700000003</v>
      </c>
      <c r="M416" s="114">
        <v>39000000</v>
      </c>
      <c r="N416" s="114">
        <v>16250000</v>
      </c>
      <c r="O416" s="114">
        <v>16984249.009999998</v>
      </c>
      <c r="P416" s="114">
        <v>734249.01</v>
      </c>
      <c r="Q416" s="111">
        <v>4.5184554461538466</v>
      </c>
      <c r="R416" s="110" t="s">
        <v>2896</v>
      </c>
    </row>
    <row r="417" spans="1:18" ht="26.25" hidden="1" customHeight="1">
      <c r="A417" s="109">
        <v>43890</v>
      </c>
      <c r="B417" s="110" t="s">
        <v>16</v>
      </c>
      <c r="C417" s="110" t="s">
        <v>2031</v>
      </c>
      <c r="D417" s="110" t="s">
        <v>299</v>
      </c>
      <c r="E417" s="110" t="s">
        <v>300</v>
      </c>
      <c r="F417" s="110" t="s">
        <v>2919</v>
      </c>
      <c r="G417" s="110" t="s">
        <v>2811</v>
      </c>
      <c r="H417" s="110" t="s">
        <v>2919</v>
      </c>
      <c r="I417" s="110" t="s">
        <v>2903</v>
      </c>
      <c r="J417" s="117" t="s">
        <v>2805</v>
      </c>
      <c r="K417" s="110" t="s">
        <v>2806</v>
      </c>
      <c r="L417" s="114">
        <v>151465441.44999999</v>
      </c>
      <c r="M417" s="114">
        <v>161000000</v>
      </c>
      <c r="N417" s="114">
        <v>67083333.333333336</v>
      </c>
      <c r="O417" s="114">
        <v>63284374.140000001</v>
      </c>
      <c r="P417" s="114">
        <v>-3798959.1933333334</v>
      </c>
      <c r="Q417" s="111">
        <v>-5.6630447602484466</v>
      </c>
      <c r="R417" s="110" t="s">
        <v>2895</v>
      </c>
    </row>
    <row r="418" spans="1:18" ht="26.25" hidden="1" customHeight="1">
      <c r="A418" s="109">
        <v>43890</v>
      </c>
      <c r="B418" s="110" t="s">
        <v>16</v>
      </c>
      <c r="C418" s="110" t="s">
        <v>2031</v>
      </c>
      <c r="D418" s="110" t="s">
        <v>299</v>
      </c>
      <c r="E418" s="110" t="s">
        <v>300</v>
      </c>
      <c r="F418" s="110" t="s">
        <v>2919</v>
      </c>
      <c r="G418" s="110" t="s">
        <v>2811</v>
      </c>
      <c r="H418" s="110" t="s">
        <v>2919</v>
      </c>
      <c r="I418" s="110" t="s">
        <v>2903</v>
      </c>
      <c r="J418" s="117" t="s">
        <v>2807</v>
      </c>
      <c r="K418" s="110" t="s">
        <v>2808</v>
      </c>
      <c r="L418" s="114">
        <v>26175186.48</v>
      </c>
      <c r="M418" s="114">
        <v>45000000</v>
      </c>
      <c r="N418" s="114">
        <v>18750000</v>
      </c>
      <c r="O418" s="114">
        <v>23974146.650000002</v>
      </c>
      <c r="P418" s="114">
        <v>5224146.6500000004</v>
      </c>
      <c r="Q418" s="111">
        <v>27.862115466666665</v>
      </c>
      <c r="R418" s="110" t="s">
        <v>2896</v>
      </c>
    </row>
    <row r="419" spans="1:18" ht="26.25" hidden="1" customHeight="1">
      <c r="A419" s="109">
        <v>43890</v>
      </c>
      <c r="B419" s="110" t="s">
        <v>16</v>
      </c>
      <c r="C419" s="110" t="s">
        <v>2031</v>
      </c>
      <c r="D419" s="110" t="s">
        <v>299</v>
      </c>
      <c r="E419" s="110" t="s">
        <v>300</v>
      </c>
      <c r="F419" s="110" t="s">
        <v>2919</v>
      </c>
      <c r="G419" s="110" t="s">
        <v>2811</v>
      </c>
      <c r="H419" s="110" t="s">
        <v>2919</v>
      </c>
      <c r="I419" s="110" t="s">
        <v>2903</v>
      </c>
      <c r="J419" s="117" t="s">
        <v>2873</v>
      </c>
      <c r="K419" s="110" t="s">
        <v>2874</v>
      </c>
      <c r="L419" s="114">
        <v>0</v>
      </c>
      <c r="M419" s="114">
        <v>0</v>
      </c>
      <c r="N419" s="114">
        <v>0</v>
      </c>
      <c r="O419" s="114">
        <v>0</v>
      </c>
      <c r="P419" s="114">
        <v>0</v>
      </c>
      <c r="Q419" s="112"/>
      <c r="R419" s="110" t="s">
        <v>2896</v>
      </c>
    </row>
    <row r="420" spans="1:18" ht="26.25" hidden="1" customHeight="1">
      <c r="A420" s="109">
        <v>43890</v>
      </c>
      <c r="B420" s="110" t="s">
        <v>16</v>
      </c>
      <c r="C420" s="110" t="s">
        <v>2031</v>
      </c>
      <c r="D420" s="110" t="s">
        <v>299</v>
      </c>
      <c r="E420" s="110" t="s">
        <v>300</v>
      </c>
      <c r="F420" s="110" t="s">
        <v>2919</v>
      </c>
      <c r="G420" s="110" t="s">
        <v>2811</v>
      </c>
      <c r="H420" s="110" t="s">
        <v>2919</v>
      </c>
      <c r="I420" s="110" t="s">
        <v>2903</v>
      </c>
      <c r="J420" s="117" t="s">
        <v>2809</v>
      </c>
      <c r="K420" s="110" t="s">
        <v>2810</v>
      </c>
      <c r="L420" s="114">
        <v>59223793.130000003</v>
      </c>
      <c r="M420" s="114">
        <v>11428032</v>
      </c>
      <c r="N420" s="114">
        <v>4761680</v>
      </c>
      <c r="O420" s="114">
        <v>1988040</v>
      </c>
      <c r="P420" s="114">
        <v>-2773640</v>
      </c>
      <c r="Q420" s="111">
        <v>-58.249189361737869</v>
      </c>
      <c r="R420" s="110" t="s">
        <v>2895</v>
      </c>
    </row>
    <row r="421" spans="1:18" ht="26.25" hidden="1" customHeight="1">
      <c r="A421" s="109">
        <v>43890</v>
      </c>
      <c r="B421" s="110" t="s">
        <v>16</v>
      </c>
      <c r="C421" s="110" t="s">
        <v>2031</v>
      </c>
      <c r="D421" s="110" t="s">
        <v>299</v>
      </c>
      <c r="E421" s="110" t="s">
        <v>300</v>
      </c>
      <c r="F421" s="110" t="s">
        <v>2919</v>
      </c>
      <c r="G421" s="110" t="s">
        <v>2811</v>
      </c>
      <c r="H421" s="110" t="s">
        <v>2919</v>
      </c>
      <c r="I421" s="110" t="s">
        <v>2903</v>
      </c>
      <c r="J421" s="117" t="s">
        <v>2868</v>
      </c>
      <c r="K421" s="110" t="s">
        <v>2796</v>
      </c>
      <c r="L421" s="114">
        <v>5478771.2199999997</v>
      </c>
      <c r="M421" s="114">
        <v>6000000</v>
      </c>
      <c r="N421" s="114">
        <v>2500000</v>
      </c>
      <c r="O421" s="114">
        <v>2932361.66</v>
      </c>
      <c r="P421" s="114">
        <v>432361.66</v>
      </c>
      <c r="Q421" s="111">
        <v>17.294466400000001</v>
      </c>
      <c r="R421" s="110" t="s">
        <v>2896</v>
      </c>
    </row>
    <row r="422" spans="1:18" ht="26.25" hidden="1" customHeight="1">
      <c r="A422" s="109">
        <v>43890</v>
      </c>
      <c r="B422" s="110" t="s">
        <v>16</v>
      </c>
      <c r="C422" s="110" t="s">
        <v>2031</v>
      </c>
      <c r="D422" s="110" t="s">
        <v>299</v>
      </c>
      <c r="E422" s="110" t="s">
        <v>300</v>
      </c>
      <c r="F422" s="110" t="s">
        <v>2920</v>
      </c>
      <c r="G422" s="110" t="s">
        <v>2839</v>
      </c>
      <c r="H422" s="110" t="s">
        <v>2919</v>
      </c>
      <c r="I422" s="110" t="s">
        <v>2903</v>
      </c>
      <c r="J422" s="115" t="s">
        <v>2812</v>
      </c>
      <c r="K422" s="110" t="s">
        <v>2813</v>
      </c>
      <c r="L422" s="114">
        <v>57102667.299999997</v>
      </c>
      <c r="M422" s="114">
        <v>60000000</v>
      </c>
      <c r="N422" s="114">
        <v>25000000</v>
      </c>
      <c r="O422" s="114">
        <v>23739404.859999999</v>
      </c>
      <c r="P422" s="114">
        <v>-1260595.1399999999</v>
      </c>
      <c r="Q422" s="111">
        <v>-5.0423805599999998</v>
      </c>
      <c r="R422" s="110" t="s">
        <v>2896</v>
      </c>
    </row>
    <row r="423" spans="1:18" ht="26.25" hidden="1" customHeight="1">
      <c r="A423" s="109">
        <v>43890</v>
      </c>
      <c r="B423" s="110" t="s">
        <v>16</v>
      </c>
      <c r="C423" s="110" t="s">
        <v>2031</v>
      </c>
      <c r="D423" s="110" t="s">
        <v>299</v>
      </c>
      <c r="E423" s="110" t="s">
        <v>300</v>
      </c>
      <c r="F423" s="110" t="s">
        <v>2920</v>
      </c>
      <c r="G423" s="110" t="s">
        <v>2839</v>
      </c>
      <c r="H423" s="110" t="s">
        <v>2919</v>
      </c>
      <c r="I423" s="110" t="s">
        <v>2903</v>
      </c>
      <c r="J423" s="115" t="s">
        <v>2814</v>
      </c>
      <c r="K423" s="110" t="s">
        <v>2815</v>
      </c>
      <c r="L423" s="114">
        <v>23973419.539999999</v>
      </c>
      <c r="M423" s="114">
        <v>27000000</v>
      </c>
      <c r="N423" s="114">
        <v>11250000</v>
      </c>
      <c r="O423" s="114">
        <v>15431311</v>
      </c>
      <c r="P423" s="114">
        <v>4181311</v>
      </c>
      <c r="Q423" s="111">
        <v>37.167208888888887</v>
      </c>
      <c r="R423" s="110" t="s">
        <v>2895</v>
      </c>
    </row>
    <row r="424" spans="1:18" ht="26.25" hidden="1" customHeight="1">
      <c r="A424" s="109">
        <v>43890</v>
      </c>
      <c r="B424" s="110" t="s">
        <v>16</v>
      </c>
      <c r="C424" s="110" t="s">
        <v>2031</v>
      </c>
      <c r="D424" s="110" t="s">
        <v>299</v>
      </c>
      <c r="E424" s="110" t="s">
        <v>300</v>
      </c>
      <c r="F424" s="110" t="s">
        <v>2920</v>
      </c>
      <c r="G424" s="110" t="s">
        <v>2839</v>
      </c>
      <c r="H424" s="110" t="s">
        <v>2919</v>
      </c>
      <c r="I424" s="110" t="s">
        <v>2903</v>
      </c>
      <c r="J424" s="115" t="s">
        <v>2816</v>
      </c>
      <c r="K424" s="110" t="s">
        <v>2817</v>
      </c>
      <c r="L424" s="114">
        <v>1084282.58</v>
      </c>
      <c r="M424" s="114">
        <v>1000000</v>
      </c>
      <c r="N424" s="114">
        <v>416666.66666666669</v>
      </c>
      <c r="O424" s="114">
        <v>314668.3</v>
      </c>
      <c r="P424" s="114">
        <v>-101998.36666666667</v>
      </c>
      <c r="Q424" s="111">
        <v>-24.479607999999999</v>
      </c>
      <c r="R424" s="110" t="s">
        <v>2896</v>
      </c>
    </row>
    <row r="425" spans="1:18" ht="26.25" hidden="1" customHeight="1">
      <c r="A425" s="109">
        <v>43890</v>
      </c>
      <c r="B425" s="110" t="s">
        <v>16</v>
      </c>
      <c r="C425" s="110" t="s">
        <v>2031</v>
      </c>
      <c r="D425" s="110" t="s">
        <v>299</v>
      </c>
      <c r="E425" s="110" t="s">
        <v>300</v>
      </c>
      <c r="F425" s="110" t="s">
        <v>2920</v>
      </c>
      <c r="G425" s="110" t="s">
        <v>2839</v>
      </c>
      <c r="H425" s="110" t="s">
        <v>2919</v>
      </c>
      <c r="I425" s="110" t="s">
        <v>2903</v>
      </c>
      <c r="J425" s="115" t="s">
        <v>2818</v>
      </c>
      <c r="K425" s="110" t="s">
        <v>2819</v>
      </c>
      <c r="L425" s="114">
        <v>16007130.060000001</v>
      </c>
      <c r="M425" s="114">
        <v>15000000</v>
      </c>
      <c r="N425" s="114">
        <v>6250000</v>
      </c>
      <c r="O425" s="114">
        <v>5107315.8600000003</v>
      </c>
      <c r="P425" s="114">
        <v>-1142684.1399999999</v>
      </c>
      <c r="Q425" s="111">
        <v>-18.282946240000001</v>
      </c>
      <c r="R425" s="110" t="s">
        <v>2896</v>
      </c>
    </row>
    <row r="426" spans="1:18" ht="26.25" hidden="1" customHeight="1">
      <c r="A426" s="109">
        <v>43890</v>
      </c>
      <c r="B426" s="110" t="s">
        <v>16</v>
      </c>
      <c r="C426" s="110" t="s">
        <v>2031</v>
      </c>
      <c r="D426" s="110" t="s">
        <v>299</v>
      </c>
      <c r="E426" s="110" t="s">
        <v>300</v>
      </c>
      <c r="F426" s="110" t="s">
        <v>2920</v>
      </c>
      <c r="G426" s="110" t="s">
        <v>2839</v>
      </c>
      <c r="H426" s="110" t="s">
        <v>2919</v>
      </c>
      <c r="I426" s="110" t="s">
        <v>2903</v>
      </c>
      <c r="J426" s="115" t="s">
        <v>2820</v>
      </c>
      <c r="K426" s="110" t="s">
        <v>2821</v>
      </c>
      <c r="L426" s="114">
        <v>151481204.63999999</v>
      </c>
      <c r="M426" s="114">
        <v>161000000</v>
      </c>
      <c r="N426" s="114">
        <v>67083333.333333336</v>
      </c>
      <c r="O426" s="114">
        <v>63284374.140000001</v>
      </c>
      <c r="P426" s="114">
        <v>-3798959.1933333334</v>
      </c>
      <c r="Q426" s="111">
        <v>-5.6630447602484466</v>
      </c>
      <c r="R426" s="110" t="s">
        <v>2896</v>
      </c>
    </row>
    <row r="427" spans="1:18" ht="26.25" hidden="1" customHeight="1">
      <c r="A427" s="109">
        <v>43890</v>
      </c>
      <c r="B427" s="110" t="s">
        <v>16</v>
      </c>
      <c r="C427" s="110" t="s">
        <v>2031</v>
      </c>
      <c r="D427" s="110" t="s">
        <v>299</v>
      </c>
      <c r="E427" s="110" t="s">
        <v>300</v>
      </c>
      <c r="F427" s="110" t="s">
        <v>2920</v>
      </c>
      <c r="G427" s="110" t="s">
        <v>2839</v>
      </c>
      <c r="H427" s="110" t="s">
        <v>2919</v>
      </c>
      <c r="I427" s="110" t="s">
        <v>2903</v>
      </c>
      <c r="J427" s="115" t="s">
        <v>2822</v>
      </c>
      <c r="K427" s="110" t="s">
        <v>2846</v>
      </c>
      <c r="L427" s="114">
        <v>30483948.210000001</v>
      </c>
      <c r="M427" s="114">
        <v>32550000</v>
      </c>
      <c r="N427" s="114">
        <v>13562500</v>
      </c>
      <c r="O427" s="114">
        <v>14030970.41</v>
      </c>
      <c r="P427" s="114">
        <v>468470.41</v>
      </c>
      <c r="Q427" s="111">
        <v>3.4541597050691246</v>
      </c>
      <c r="R427" s="110" t="s">
        <v>2895</v>
      </c>
    </row>
    <row r="428" spans="1:18" ht="26.25" hidden="1" customHeight="1">
      <c r="A428" s="109">
        <v>43890</v>
      </c>
      <c r="B428" s="110" t="s">
        <v>16</v>
      </c>
      <c r="C428" s="110" t="s">
        <v>2031</v>
      </c>
      <c r="D428" s="110" t="s">
        <v>299</v>
      </c>
      <c r="E428" s="110" t="s">
        <v>300</v>
      </c>
      <c r="F428" s="110" t="s">
        <v>2920</v>
      </c>
      <c r="G428" s="110" t="s">
        <v>2839</v>
      </c>
      <c r="H428" s="110" t="s">
        <v>2919</v>
      </c>
      <c r="I428" s="110" t="s">
        <v>2903</v>
      </c>
      <c r="J428" s="115" t="s">
        <v>2823</v>
      </c>
      <c r="K428" s="110" t="s">
        <v>2824</v>
      </c>
      <c r="L428" s="114">
        <v>66077106.340000004</v>
      </c>
      <c r="M428" s="114">
        <v>60500000</v>
      </c>
      <c r="N428" s="114">
        <v>25208333.333333332</v>
      </c>
      <c r="O428" s="114">
        <v>27060893.75</v>
      </c>
      <c r="P428" s="114">
        <v>1852560.4166666667</v>
      </c>
      <c r="Q428" s="111">
        <v>7.3490000000000002</v>
      </c>
      <c r="R428" s="110" t="s">
        <v>2895</v>
      </c>
    </row>
    <row r="429" spans="1:18" ht="26.25" hidden="1" customHeight="1">
      <c r="A429" s="109">
        <v>43890</v>
      </c>
      <c r="B429" s="110" t="s">
        <v>16</v>
      </c>
      <c r="C429" s="110" t="s">
        <v>2031</v>
      </c>
      <c r="D429" s="110" t="s">
        <v>299</v>
      </c>
      <c r="E429" s="110" t="s">
        <v>300</v>
      </c>
      <c r="F429" s="110" t="s">
        <v>2920</v>
      </c>
      <c r="G429" s="110" t="s">
        <v>2839</v>
      </c>
      <c r="H429" s="110" t="s">
        <v>2919</v>
      </c>
      <c r="I429" s="110" t="s">
        <v>2903</v>
      </c>
      <c r="J429" s="115" t="s">
        <v>2825</v>
      </c>
      <c r="K429" s="110" t="s">
        <v>2826</v>
      </c>
      <c r="L429" s="114">
        <v>10695822.25</v>
      </c>
      <c r="M429" s="114">
        <v>11000000</v>
      </c>
      <c r="N429" s="114">
        <v>4583333.333333333</v>
      </c>
      <c r="O429" s="114">
        <v>4572104.6300000008</v>
      </c>
      <c r="P429" s="114">
        <v>-11228.703333333335</v>
      </c>
      <c r="Q429" s="111">
        <v>-0.2449898909090909</v>
      </c>
      <c r="R429" s="110" t="s">
        <v>2896</v>
      </c>
    </row>
    <row r="430" spans="1:18" ht="26.25" hidden="1" customHeight="1">
      <c r="A430" s="109">
        <v>43890</v>
      </c>
      <c r="B430" s="110" t="s">
        <v>16</v>
      </c>
      <c r="C430" s="110" t="s">
        <v>2031</v>
      </c>
      <c r="D430" s="110" t="s">
        <v>299</v>
      </c>
      <c r="E430" s="110" t="s">
        <v>300</v>
      </c>
      <c r="F430" s="110" t="s">
        <v>2920</v>
      </c>
      <c r="G430" s="110" t="s">
        <v>2839</v>
      </c>
      <c r="H430" s="110" t="s">
        <v>2919</v>
      </c>
      <c r="I430" s="110" t="s">
        <v>2903</v>
      </c>
      <c r="J430" s="115" t="s">
        <v>2827</v>
      </c>
      <c r="K430" s="110" t="s">
        <v>2828</v>
      </c>
      <c r="L430" s="114">
        <v>33266974.329999998</v>
      </c>
      <c r="M430" s="114">
        <v>31500000</v>
      </c>
      <c r="N430" s="114">
        <v>13125000</v>
      </c>
      <c r="O430" s="114">
        <v>12177197.119999999</v>
      </c>
      <c r="P430" s="114">
        <v>-947802.88</v>
      </c>
      <c r="Q430" s="111">
        <v>-7.2213552761904767</v>
      </c>
      <c r="R430" s="110" t="s">
        <v>2896</v>
      </c>
    </row>
    <row r="431" spans="1:18" ht="26.25" hidden="1" customHeight="1">
      <c r="A431" s="109">
        <v>43890</v>
      </c>
      <c r="B431" s="110" t="s">
        <v>16</v>
      </c>
      <c r="C431" s="110" t="s">
        <v>2031</v>
      </c>
      <c r="D431" s="110" t="s">
        <v>299</v>
      </c>
      <c r="E431" s="110" t="s">
        <v>300</v>
      </c>
      <c r="F431" s="110" t="s">
        <v>2920</v>
      </c>
      <c r="G431" s="110" t="s">
        <v>2839</v>
      </c>
      <c r="H431" s="110" t="s">
        <v>2919</v>
      </c>
      <c r="I431" s="110" t="s">
        <v>2903</v>
      </c>
      <c r="J431" s="115" t="s">
        <v>2829</v>
      </c>
      <c r="K431" s="110" t="s">
        <v>2830</v>
      </c>
      <c r="L431" s="114">
        <v>16747708.59</v>
      </c>
      <c r="M431" s="114">
        <v>15000000</v>
      </c>
      <c r="N431" s="114">
        <v>6250000</v>
      </c>
      <c r="O431" s="114">
        <v>7269057.4699999997</v>
      </c>
      <c r="P431" s="114">
        <v>1019057.47</v>
      </c>
      <c r="Q431" s="111">
        <v>16.304919519999999</v>
      </c>
      <c r="R431" s="110" t="s">
        <v>2895</v>
      </c>
    </row>
    <row r="432" spans="1:18" ht="26.25" hidden="1" customHeight="1">
      <c r="A432" s="109">
        <v>43890</v>
      </c>
      <c r="B432" s="110" t="s">
        <v>16</v>
      </c>
      <c r="C432" s="110" t="s">
        <v>2031</v>
      </c>
      <c r="D432" s="110" t="s">
        <v>299</v>
      </c>
      <c r="E432" s="110" t="s">
        <v>300</v>
      </c>
      <c r="F432" s="110" t="s">
        <v>2920</v>
      </c>
      <c r="G432" s="110" t="s">
        <v>2839</v>
      </c>
      <c r="H432" s="110" t="s">
        <v>2919</v>
      </c>
      <c r="I432" s="110" t="s">
        <v>2903</v>
      </c>
      <c r="J432" s="115" t="s">
        <v>2831</v>
      </c>
      <c r="K432" s="110" t="s">
        <v>2832</v>
      </c>
      <c r="L432" s="114">
        <v>9693544.0899999999</v>
      </c>
      <c r="M432" s="114">
        <v>12000000</v>
      </c>
      <c r="N432" s="114">
        <v>5000000</v>
      </c>
      <c r="O432" s="114">
        <v>4413678.78</v>
      </c>
      <c r="P432" s="114">
        <v>-586321.22</v>
      </c>
      <c r="Q432" s="111">
        <v>-11.726424400000001</v>
      </c>
      <c r="R432" s="110" t="s">
        <v>2896</v>
      </c>
    </row>
    <row r="433" spans="1:18" ht="26.25" hidden="1" customHeight="1">
      <c r="A433" s="109">
        <v>43890</v>
      </c>
      <c r="B433" s="110" t="s">
        <v>16</v>
      </c>
      <c r="C433" s="110" t="s">
        <v>2031</v>
      </c>
      <c r="D433" s="110" t="s">
        <v>299</v>
      </c>
      <c r="E433" s="110" t="s">
        <v>300</v>
      </c>
      <c r="F433" s="110" t="s">
        <v>2920</v>
      </c>
      <c r="G433" s="110" t="s">
        <v>2839</v>
      </c>
      <c r="H433" s="110" t="s">
        <v>2919</v>
      </c>
      <c r="I433" s="110" t="s">
        <v>2903</v>
      </c>
      <c r="J433" s="115" t="s">
        <v>2833</v>
      </c>
      <c r="K433" s="110" t="s">
        <v>2834</v>
      </c>
      <c r="L433" s="114">
        <v>45044072.979999997</v>
      </c>
      <c r="M433" s="114">
        <v>45000000</v>
      </c>
      <c r="N433" s="114">
        <v>18750000</v>
      </c>
      <c r="O433" s="114">
        <v>19460922.98</v>
      </c>
      <c r="P433" s="114">
        <v>710922.98</v>
      </c>
      <c r="Q433" s="111">
        <v>3.7915892266666669</v>
      </c>
      <c r="R433" s="110" t="s">
        <v>2895</v>
      </c>
    </row>
    <row r="434" spans="1:18" ht="26.25" hidden="1" customHeight="1">
      <c r="A434" s="109">
        <v>43890</v>
      </c>
      <c r="B434" s="110" t="s">
        <v>16</v>
      </c>
      <c r="C434" s="110" t="s">
        <v>2031</v>
      </c>
      <c r="D434" s="110" t="s">
        <v>299</v>
      </c>
      <c r="E434" s="110" t="s">
        <v>300</v>
      </c>
      <c r="F434" s="110" t="s">
        <v>2920</v>
      </c>
      <c r="G434" s="110" t="s">
        <v>2839</v>
      </c>
      <c r="H434" s="110" t="s">
        <v>2919</v>
      </c>
      <c r="I434" s="110" t="s">
        <v>2903</v>
      </c>
      <c r="J434" s="115" t="s">
        <v>2835</v>
      </c>
      <c r="K434" s="110" t="s">
        <v>2836</v>
      </c>
      <c r="L434" s="114">
        <v>305732.71000000002</v>
      </c>
      <c r="M434" s="114">
        <v>1500000</v>
      </c>
      <c r="N434" s="114">
        <v>625000</v>
      </c>
      <c r="O434" s="114">
        <v>113033.23</v>
      </c>
      <c r="P434" s="114">
        <v>-511966.77</v>
      </c>
      <c r="Q434" s="111">
        <v>-81.914683199999999</v>
      </c>
      <c r="R434" s="110" t="s">
        <v>2896</v>
      </c>
    </row>
    <row r="435" spans="1:18" ht="26.25" hidden="1" customHeight="1">
      <c r="A435" s="109">
        <v>43890</v>
      </c>
      <c r="B435" s="110" t="s">
        <v>16</v>
      </c>
      <c r="C435" s="110" t="s">
        <v>2031</v>
      </c>
      <c r="D435" s="110" t="s">
        <v>299</v>
      </c>
      <c r="E435" s="110" t="s">
        <v>300</v>
      </c>
      <c r="F435" s="110" t="s">
        <v>2920</v>
      </c>
      <c r="G435" s="110" t="s">
        <v>2839</v>
      </c>
      <c r="H435" s="110" t="s">
        <v>2919</v>
      </c>
      <c r="I435" s="110" t="s">
        <v>2903</v>
      </c>
      <c r="J435" s="115" t="s">
        <v>2837</v>
      </c>
      <c r="K435" s="110" t="s">
        <v>2838</v>
      </c>
      <c r="L435" s="114">
        <v>13365465.77</v>
      </c>
      <c r="M435" s="114">
        <v>13000000</v>
      </c>
      <c r="N435" s="114">
        <v>5416666.666666667</v>
      </c>
      <c r="O435" s="114">
        <v>7883030.9499999993</v>
      </c>
      <c r="P435" s="114">
        <v>2466364.2833333337</v>
      </c>
      <c r="Q435" s="111">
        <v>45.532879076923081</v>
      </c>
      <c r="R435" s="110" t="s">
        <v>2895</v>
      </c>
    </row>
    <row r="436" spans="1:18" ht="26.25" hidden="1" customHeight="1">
      <c r="A436" s="109">
        <v>43890</v>
      </c>
      <c r="B436" s="110" t="s">
        <v>16</v>
      </c>
      <c r="C436" s="110" t="s">
        <v>2031</v>
      </c>
      <c r="D436" s="110" t="s">
        <v>299</v>
      </c>
      <c r="E436" s="110" t="s">
        <v>300</v>
      </c>
      <c r="F436" s="110" t="s">
        <v>2920</v>
      </c>
      <c r="G436" s="110" t="s">
        <v>2839</v>
      </c>
      <c r="H436" s="110" t="s">
        <v>2919</v>
      </c>
      <c r="I436" s="110" t="s">
        <v>2903</v>
      </c>
      <c r="J436" s="115" t="s">
        <v>2875</v>
      </c>
      <c r="K436" s="110" t="s">
        <v>2876</v>
      </c>
      <c r="L436" s="114">
        <v>371418.12</v>
      </c>
      <c r="M436" s="114">
        <v>100000</v>
      </c>
      <c r="N436" s="114">
        <v>41666.666666666664</v>
      </c>
      <c r="O436" s="114">
        <v>30001.41</v>
      </c>
      <c r="P436" s="114">
        <v>-11665.256666666666</v>
      </c>
      <c r="Q436" s="111">
        <v>-27.996616</v>
      </c>
      <c r="R436" s="110" t="s">
        <v>2896</v>
      </c>
    </row>
    <row r="437" spans="1:18" ht="26.25" hidden="1" customHeight="1">
      <c r="A437" s="109">
        <v>43890</v>
      </c>
      <c r="B437" s="110" t="s">
        <v>16</v>
      </c>
      <c r="C437" s="110" t="s">
        <v>2031</v>
      </c>
      <c r="D437" s="110" t="s">
        <v>299</v>
      </c>
      <c r="E437" s="110" t="s">
        <v>300</v>
      </c>
      <c r="F437" s="110" t="s">
        <v>2921</v>
      </c>
      <c r="G437" s="110" t="s">
        <v>2897</v>
      </c>
      <c r="H437" s="110" t="s">
        <v>2920</v>
      </c>
      <c r="I437" s="110" t="s">
        <v>1944</v>
      </c>
      <c r="J437" s="118" t="s">
        <v>2852</v>
      </c>
      <c r="K437" s="110" t="s">
        <v>2898</v>
      </c>
      <c r="L437" s="114">
        <v>-53188666.740000002</v>
      </c>
      <c r="M437" s="114">
        <v>0</v>
      </c>
      <c r="N437" s="114">
        <v>0</v>
      </c>
      <c r="O437" s="114">
        <v>-26828233.130000051</v>
      </c>
      <c r="P437" s="114">
        <v>-26828233.1300001</v>
      </c>
      <c r="Q437" s="112"/>
      <c r="R437" s="110" t="s">
        <v>2895</v>
      </c>
    </row>
    <row r="438" spans="1:18" ht="26.25" hidden="1" customHeight="1">
      <c r="A438" s="109">
        <v>43890</v>
      </c>
      <c r="B438" s="110" t="s">
        <v>16</v>
      </c>
      <c r="C438" s="110" t="s">
        <v>2031</v>
      </c>
      <c r="D438" s="110" t="s">
        <v>299</v>
      </c>
      <c r="E438" s="110" t="s">
        <v>300</v>
      </c>
      <c r="F438" s="110" t="s">
        <v>2922</v>
      </c>
      <c r="G438" s="110" t="s">
        <v>2899</v>
      </c>
      <c r="H438" s="110" t="s">
        <v>2923</v>
      </c>
      <c r="I438" s="110" t="s">
        <v>1944</v>
      </c>
      <c r="J438" s="118" t="s">
        <v>2853</v>
      </c>
      <c r="K438" s="110" t="s">
        <v>2900</v>
      </c>
      <c r="L438" s="114">
        <v>56885704.979999997</v>
      </c>
      <c r="M438" s="114">
        <v>0</v>
      </c>
      <c r="N438" s="114">
        <v>0</v>
      </c>
      <c r="O438" s="114">
        <v>94602026.150000006</v>
      </c>
      <c r="P438" s="114">
        <v>94602026.150000006</v>
      </c>
      <c r="Q438" s="112"/>
      <c r="R438" s="110" t="s">
        <v>2896</v>
      </c>
    </row>
    <row r="439" spans="1:18" ht="26.25" hidden="1" customHeight="1">
      <c r="A439" s="109">
        <v>43890</v>
      </c>
      <c r="B439" s="110" t="s">
        <v>16</v>
      </c>
      <c r="C439" s="110" t="s">
        <v>2031</v>
      </c>
      <c r="D439" s="110" t="s">
        <v>299</v>
      </c>
      <c r="E439" s="110" t="s">
        <v>300</v>
      </c>
      <c r="F439" s="110" t="s">
        <v>2922</v>
      </c>
      <c r="G439" s="110" t="s">
        <v>2899</v>
      </c>
      <c r="H439" s="110" t="s">
        <v>2923</v>
      </c>
      <c r="I439" s="110" t="s">
        <v>1944</v>
      </c>
      <c r="J439" s="118" t="s">
        <v>2854</v>
      </c>
      <c r="K439" s="110" t="s">
        <v>2901</v>
      </c>
      <c r="L439" s="114">
        <v>-168515657.43000001</v>
      </c>
      <c r="M439" s="114">
        <v>0</v>
      </c>
      <c r="N439" s="114">
        <v>0</v>
      </c>
      <c r="O439" s="114">
        <v>-178187309.33999997</v>
      </c>
      <c r="P439" s="114">
        <v>-178187309.34</v>
      </c>
      <c r="Q439" s="112"/>
      <c r="R439" s="110" t="s">
        <v>2896</v>
      </c>
    </row>
    <row r="440" spans="1:18" ht="26.25" hidden="1" customHeight="1">
      <c r="A440" s="109">
        <v>43890</v>
      </c>
      <c r="B440" s="110" t="s">
        <v>16</v>
      </c>
      <c r="C440" s="110" t="s">
        <v>2020</v>
      </c>
      <c r="D440" s="110" t="s">
        <v>238</v>
      </c>
      <c r="E440" s="110" t="s">
        <v>239</v>
      </c>
      <c r="F440" s="110" t="s">
        <v>2919</v>
      </c>
      <c r="G440" s="110" t="s">
        <v>2811</v>
      </c>
      <c r="H440" s="110" t="s">
        <v>2919</v>
      </c>
      <c r="I440" s="110" t="s">
        <v>2903</v>
      </c>
      <c r="J440" s="116" t="s">
        <v>2790</v>
      </c>
      <c r="K440" s="110" t="s">
        <v>2791</v>
      </c>
      <c r="L440" s="114">
        <v>431510407.32999998</v>
      </c>
      <c r="M440" s="114">
        <v>397000000</v>
      </c>
      <c r="N440" s="114">
        <v>165416666.66666666</v>
      </c>
      <c r="O440" s="114">
        <v>226906452.28000003</v>
      </c>
      <c r="P440" s="114">
        <v>61489785.61333333</v>
      </c>
      <c r="Q440" s="111">
        <v>37.172666365743069</v>
      </c>
      <c r="R440" s="110" t="s">
        <v>2896</v>
      </c>
    </row>
    <row r="441" spans="1:18" ht="26.25" hidden="1" customHeight="1">
      <c r="A441" s="109">
        <v>43890</v>
      </c>
      <c r="B441" s="110" t="s">
        <v>16</v>
      </c>
      <c r="C441" s="110" t="s">
        <v>2020</v>
      </c>
      <c r="D441" s="110" t="s">
        <v>238</v>
      </c>
      <c r="E441" s="110" t="s">
        <v>239</v>
      </c>
      <c r="F441" s="110" t="s">
        <v>2919</v>
      </c>
      <c r="G441" s="110" t="s">
        <v>2811</v>
      </c>
      <c r="H441" s="110" t="s">
        <v>2919</v>
      </c>
      <c r="I441" s="110" t="s">
        <v>2903</v>
      </c>
      <c r="J441" s="116" t="s">
        <v>2792</v>
      </c>
      <c r="K441" s="110" t="s">
        <v>2793</v>
      </c>
      <c r="L441" s="114">
        <v>1907986.8</v>
      </c>
      <c r="M441" s="114">
        <v>1800000</v>
      </c>
      <c r="N441" s="114">
        <v>750000</v>
      </c>
      <c r="O441" s="114">
        <v>699900</v>
      </c>
      <c r="P441" s="114">
        <v>-50100</v>
      </c>
      <c r="Q441" s="111">
        <v>-6.68</v>
      </c>
      <c r="R441" s="110" t="s">
        <v>2895</v>
      </c>
    </row>
    <row r="442" spans="1:18" ht="26.25" hidden="1" customHeight="1">
      <c r="A442" s="109">
        <v>43890</v>
      </c>
      <c r="B442" s="110" t="s">
        <v>16</v>
      </c>
      <c r="C442" s="110" t="s">
        <v>2020</v>
      </c>
      <c r="D442" s="110" t="s">
        <v>238</v>
      </c>
      <c r="E442" s="110" t="s">
        <v>239</v>
      </c>
      <c r="F442" s="110" t="s">
        <v>2919</v>
      </c>
      <c r="G442" s="110" t="s">
        <v>2811</v>
      </c>
      <c r="H442" s="110" t="s">
        <v>2919</v>
      </c>
      <c r="I442" s="110" t="s">
        <v>2903</v>
      </c>
      <c r="J442" s="116" t="s">
        <v>2794</v>
      </c>
      <c r="K442" s="110" t="s">
        <v>2795</v>
      </c>
      <c r="L442" s="114">
        <v>8133007.0199999996</v>
      </c>
      <c r="M442" s="114">
        <v>8500000</v>
      </c>
      <c r="N442" s="114">
        <v>3541666.6666666665</v>
      </c>
      <c r="O442" s="114">
        <v>2018802.45</v>
      </c>
      <c r="P442" s="114">
        <v>-1522864.2166666668</v>
      </c>
      <c r="Q442" s="111">
        <v>-42.998519058823533</v>
      </c>
      <c r="R442" s="110" t="s">
        <v>2895</v>
      </c>
    </row>
    <row r="443" spans="1:18" ht="26.25" hidden="1" customHeight="1">
      <c r="A443" s="109">
        <v>43890</v>
      </c>
      <c r="B443" s="110" t="s">
        <v>16</v>
      </c>
      <c r="C443" s="110" t="s">
        <v>2020</v>
      </c>
      <c r="D443" s="110" t="s">
        <v>238</v>
      </c>
      <c r="E443" s="110" t="s">
        <v>239</v>
      </c>
      <c r="F443" s="110" t="s">
        <v>2919</v>
      </c>
      <c r="G443" s="110" t="s">
        <v>2811</v>
      </c>
      <c r="H443" s="110" t="s">
        <v>2919</v>
      </c>
      <c r="I443" s="110" t="s">
        <v>2903</v>
      </c>
      <c r="J443" s="116" t="s">
        <v>2797</v>
      </c>
      <c r="K443" s="110" t="s">
        <v>2798</v>
      </c>
      <c r="L443" s="114">
        <v>207607054.21000001</v>
      </c>
      <c r="M443" s="114">
        <v>212000000</v>
      </c>
      <c r="N443" s="114">
        <v>88333333.333333328</v>
      </c>
      <c r="O443" s="114">
        <v>73939147.390000001</v>
      </c>
      <c r="P443" s="114">
        <v>-14394185.943333333</v>
      </c>
      <c r="Q443" s="111">
        <v>-16.295304841509434</v>
      </c>
      <c r="R443" s="110" t="s">
        <v>2895</v>
      </c>
    </row>
    <row r="444" spans="1:18" ht="26.25" hidden="1" customHeight="1">
      <c r="A444" s="109">
        <v>43890</v>
      </c>
      <c r="B444" s="110" t="s">
        <v>16</v>
      </c>
      <c r="C444" s="110" t="s">
        <v>2020</v>
      </c>
      <c r="D444" s="110" t="s">
        <v>238</v>
      </c>
      <c r="E444" s="110" t="s">
        <v>239</v>
      </c>
      <c r="F444" s="110" t="s">
        <v>2919</v>
      </c>
      <c r="G444" s="110" t="s">
        <v>2811</v>
      </c>
      <c r="H444" s="110" t="s">
        <v>2919</v>
      </c>
      <c r="I444" s="110" t="s">
        <v>2903</v>
      </c>
      <c r="J444" s="116" t="s">
        <v>2799</v>
      </c>
      <c r="K444" s="110" t="s">
        <v>2800</v>
      </c>
      <c r="L444" s="114">
        <v>133665768.72</v>
      </c>
      <c r="M444" s="114">
        <v>143400000</v>
      </c>
      <c r="N444" s="114">
        <v>59750000</v>
      </c>
      <c r="O444" s="114">
        <v>85296198.799999997</v>
      </c>
      <c r="P444" s="114">
        <v>25546198.800000001</v>
      </c>
      <c r="Q444" s="111">
        <v>42.755144435146441</v>
      </c>
      <c r="R444" s="110" t="s">
        <v>2896</v>
      </c>
    </row>
    <row r="445" spans="1:18" ht="26.25" hidden="1" customHeight="1">
      <c r="A445" s="109">
        <v>43890</v>
      </c>
      <c r="B445" s="110" t="s">
        <v>16</v>
      </c>
      <c r="C445" s="110" t="s">
        <v>2020</v>
      </c>
      <c r="D445" s="110" t="s">
        <v>238</v>
      </c>
      <c r="E445" s="110" t="s">
        <v>239</v>
      </c>
      <c r="F445" s="110" t="s">
        <v>2919</v>
      </c>
      <c r="G445" s="110" t="s">
        <v>2811</v>
      </c>
      <c r="H445" s="110" t="s">
        <v>2919</v>
      </c>
      <c r="I445" s="110" t="s">
        <v>2903</v>
      </c>
      <c r="J445" s="116" t="s">
        <v>2801</v>
      </c>
      <c r="K445" s="110" t="s">
        <v>2802</v>
      </c>
      <c r="L445" s="114">
        <v>6645441.1200000001</v>
      </c>
      <c r="M445" s="114">
        <v>6500000</v>
      </c>
      <c r="N445" s="114">
        <v>2708333.3333333335</v>
      </c>
      <c r="O445" s="114">
        <v>1109340.42</v>
      </c>
      <c r="P445" s="114">
        <v>-1598992.9133333333</v>
      </c>
      <c r="Q445" s="111">
        <v>-59.039738338461532</v>
      </c>
      <c r="R445" s="110" t="s">
        <v>2895</v>
      </c>
    </row>
    <row r="446" spans="1:18" ht="26.25" hidden="1" customHeight="1">
      <c r="A446" s="109">
        <v>43890</v>
      </c>
      <c r="B446" s="110" t="s">
        <v>16</v>
      </c>
      <c r="C446" s="110" t="s">
        <v>2020</v>
      </c>
      <c r="D446" s="110" t="s">
        <v>238</v>
      </c>
      <c r="E446" s="110" t="s">
        <v>239</v>
      </c>
      <c r="F446" s="110" t="s">
        <v>2919</v>
      </c>
      <c r="G446" s="110" t="s">
        <v>2811</v>
      </c>
      <c r="H446" s="110" t="s">
        <v>2919</v>
      </c>
      <c r="I446" s="110" t="s">
        <v>2903</v>
      </c>
      <c r="J446" s="116" t="s">
        <v>2803</v>
      </c>
      <c r="K446" s="110" t="s">
        <v>2804</v>
      </c>
      <c r="L446" s="114">
        <v>141186916.91</v>
      </c>
      <c r="M446" s="114">
        <v>140200000</v>
      </c>
      <c r="N446" s="114">
        <v>58416666.666666672</v>
      </c>
      <c r="O446" s="114">
        <v>55923368.349999994</v>
      </c>
      <c r="P446" s="114">
        <v>-2493298.3166666669</v>
      </c>
      <c r="Q446" s="111">
        <v>-4.2681283594864485</v>
      </c>
      <c r="R446" s="110" t="s">
        <v>2895</v>
      </c>
    </row>
    <row r="447" spans="1:18" ht="26.25" hidden="1" customHeight="1">
      <c r="A447" s="109">
        <v>43890</v>
      </c>
      <c r="B447" s="110" t="s">
        <v>16</v>
      </c>
      <c r="C447" s="110" t="s">
        <v>2020</v>
      </c>
      <c r="D447" s="110" t="s">
        <v>238</v>
      </c>
      <c r="E447" s="110" t="s">
        <v>239</v>
      </c>
      <c r="F447" s="110" t="s">
        <v>2919</v>
      </c>
      <c r="G447" s="110" t="s">
        <v>2811</v>
      </c>
      <c r="H447" s="110" t="s">
        <v>2919</v>
      </c>
      <c r="I447" s="110" t="s">
        <v>2903</v>
      </c>
      <c r="J447" s="116" t="s">
        <v>2805</v>
      </c>
      <c r="K447" s="110" t="s">
        <v>2806</v>
      </c>
      <c r="L447" s="114">
        <v>372581807.02999997</v>
      </c>
      <c r="M447" s="114">
        <v>387100000</v>
      </c>
      <c r="N447" s="114">
        <v>161291666.66666669</v>
      </c>
      <c r="O447" s="114">
        <v>155364865.38999999</v>
      </c>
      <c r="P447" s="114">
        <v>-5926801.2766666673</v>
      </c>
      <c r="Q447" s="111">
        <v>-3.6745861699819171</v>
      </c>
      <c r="R447" s="110" t="s">
        <v>2895</v>
      </c>
    </row>
    <row r="448" spans="1:18" ht="26.25" hidden="1" customHeight="1">
      <c r="A448" s="109">
        <v>43890</v>
      </c>
      <c r="B448" s="110" t="s">
        <v>16</v>
      </c>
      <c r="C448" s="110" t="s">
        <v>2020</v>
      </c>
      <c r="D448" s="110" t="s">
        <v>238</v>
      </c>
      <c r="E448" s="110" t="s">
        <v>239</v>
      </c>
      <c r="F448" s="110" t="s">
        <v>2919</v>
      </c>
      <c r="G448" s="110" t="s">
        <v>2811</v>
      </c>
      <c r="H448" s="110" t="s">
        <v>2919</v>
      </c>
      <c r="I448" s="110" t="s">
        <v>2903</v>
      </c>
      <c r="J448" s="116" t="s">
        <v>2807</v>
      </c>
      <c r="K448" s="110" t="s">
        <v>2808</v>
      </c>
      <c r="L448" s="114">
        <v>93778260.859999999</v>
      </c>
      <c r="M448" s="114">
        <v>92400000</v>
      </c>
      <c r="N448" s="114">
        <v>38500000</v>
      </c>
      <c r="O448" s="114">
        <v>69488844.640000015</v>
      </c>
      <c r="P448" s="114">
        <v>30988844.640000001</v>
      </c>
      <c r="Q448" s="111">
        <v>80.490505558441555</v>
      </c>
      <c r="R448" s="110" t="s">
        <v>2896</v>
      </c>
    </row>
    <row r="449" spans="1:18" ht="26.25" hidden="1" customHeight="1">
      <c r="A449" s="109">
        <v>43890</v>
      </c>
      <c r="B449" s="110" t="s">
        <v>16</v>
      </c>
      <c r="C449" s="110" t="s">
        <v>2020</v>
      </c>
      <c r="D449" s="110" t="s">
        <v>238</v>
      </c>
      <c r="E449" s="110" t="s">
        <v>239</v>
      </c>
      <c r="F449" s="110" t="s">
        <v>2919</v>
      </c>
      <c r="G449" s="110" t="s">
        <v>2811</v>
      </c>
      <c r="H449" s="110" t="s">
        <v>2919</v>
      </c>
      <c r="I449" s="110" t="s">
        <v>2903</v>
      </c>
      <c r="J449" s="116" t="s">
        <v>2873</v>
      </c>
      <c r="K449" s="110" t="s">
        <v>2874</v>
      </c>
      <c r="L449" s="114">
        <v>0</v>
      </c>
      <c r="M449" s="114">
        <v>0</v>
      </c>
      <c r="N449" s="114">
        <v>0</v>
      </c>
      <c r="O449" s="114">
        <v>0</v>
      </c>
      <c r="P449" s="114">
        <v>0</v>
      </c>
      <c r="Q449" s="112"/>
      <c r="R449" s="110" t="s">
        <v>2896</v>
      </c>
    </row>
    <row r="450" spans="1:18" ht="26.25" hidden="1" customHeight="1">
      <c r="A450" s="109">
        <v>43890</v>
      </c>
      <c r="B450" s="110" t="s">
        <v>16</v>
      </c>
      <c r="C450" s="110" t="s">
        <v>2020</v>
      </c>
      <c r="D450" s="110" t="s">
        <v>238</v>
      </c>
      <c r="E450" s="110" t="s">
        <v>239</v>
      </c>
      <c r="F450" s="110" t="s">
        <v>2919</v>
      </c>
      <c r="G450" s="110" t="s">
        <v>2811</v>
      </c>
      <c r="H450" s="110" t="s">
        <v>2919</v>
      </c>
      <c r="I450" s="110" t="s">
        <v>2903</v>
      </c>
      <c r="J450" s="116" t="s">
        <v>2809</v>
      </c>
      <c r="K450" s="110" t="s">
        <v>2810</v>
      </c>
      <c r="L450" s="114">
        <v>24126627.77</v>
      </c>
      <c r="M450" s="114">
        <v>76821715.739999995</v>
      </c>
      <c r="N450" s="114">
        <v>32009048.225000001</v>
      </c>
      <c r="O450" s="114">
        <v>0</v>
      </c>
      <c r="P450" s="114">
        <v>-32009048.225000001</v>
      </c>
      <c r="Q450" s="111">
        <v>-100</v>
      </c>
      <c r="R450" s="110" t="s">
        <v>2895</v>
      </c>
    </row>
    <row r="451" spans="1:18" ht="26.25" hidden="1" customHeight="1">
      <c r="A451" s="109">
        <v>43890</v>
      </c>
      <c r="B451" s="110" t="s">
        <v>16</v>
      </c>
      <c r="C451" s="110" t="s">
        <v>2020</v>
      </c>
      <c r="D451" s="110" t="s">
        <v>238</v>
      </c>
      <c r="E451" s="110" t="s">
        <v>239</v>
      </c>
      <c r="F451" s="110" t="s">
        <v>2919</v>
      </c>
      <c r="G451" s="110" t="s">
        <v>2811</v>
      </c>
      <c r="H451" s="110" t="s">
        <v>2919</v>
      </c>
      <c r="I451" s="110" t="s">
        <v>2903</v>
      </c>
      <c r="J451" s="116" t="s">
        <v>2868</v>
      </c>
      <c r="K451" s="110" t="s">
        <v>2796</v>
      </c>
      <c r="L451" s="114">
        <v>25990478.579999998</v>
      </c>
      <c r="M451" s="114">
        <v>25450000</v>
      </c>
      <c r="N451" s="114">
        <v>10604166.666666666</v>
      </c>
      <c r="O451" s="114">
        <v>9250884.8399999999</v>
      </c>
      <c r="P451" s="114">
        <v>-1353281.8266666667</v>
      </c>
      <c r="Q451" s="111">
        <v>-12.761793257367387</v>
      </c>
      <c r="R451" s="110" t="s">
        <v>2895</v>
      </c>
    </row>
    <row r="452" spans="1:18" ht="26.25" hidden="1" customHeight="1">
      <c r="A452" s="109">
        <v>43890</v>
      </c>
      <c r="B452" s="110" t="s">
        <v>16</v>
      </c>
      <c r="C452" s="110" t="s">
        <v>2020</v>
      </c>
      <c r="D452" s="110" t="s">
        <v>238</v>
      </c>
      <c r="E452" s="110" t="s">
        <v>239</v>
      </c>
      <c r="F452" s="110" t="s">
        <v>2920</v>
      </c>
      <c r="G452" s="110" t="s">
        <v>2839</v>
      </c>
      <c r="H452" s="110" t="s">
        <v>2919</v>
      </c>
      <c r="I452" s="110" t="s">
        <v>2903</v>
      </c>
      <c r="J452" s="115" t="s">
        <v>2812</v>
      </c>
      <c r="K452" s="110" t="s">
        <v>2813</v>
      </c>
      <c r="L452" s="114">
        <v>245403842.88999999</v>
      </c>
      <c r="M452" s="114">
        <v>265000000</v>
      </c>
      <c r="N452" s="114">
        <v>110416666.66666666</v>
      </c>
      <c r="O452" s="114">
        <v>109873562.12</v>
      </c>
      <c r="P452" s="114">
        <v>-543104.54666666663</v>
      </c>
      <c r="Q452" s="111">
        <v>-0.49186826867924532</v>
      </c>
      <c r="R452" s="110" t="s">
        <v>2896</v>
      </c>
    </row>
    <row r="453" spans="1:18" ht="26.25" hidden="1" customHeight="1">
      <c r="A453" s="109">
        <v>43890</v>
      </c>
      <c r="B453" s="110" t="s">
        <v>16</v>
      </c>
      <c r="C453" s="110" t="s">
        <v>2020</v>
      </c>
      <c r="D453" s="110" t="s">
        <v>238</v>
      </c>
      <c r="E453" s="110" t="s">
        <v>239</v>
      </c>
      <c r="F453" s="110" t="s">
        <v>2920</v>
      </c>
      <c r="G453" s="110" t="s">
        <v>2839</v>
      </c>
      <c r="H453" s="110" t="s">
        <v>2919</v>
      </c>
      <c r="I453" s="110" t="s">
        <v>2903</v>
      </c>
      <c r="J453" s="115" t="s">
        <v>2814</v>
      </c>
      <c r="K453" s="110" t="s">
        <v>2815</v>
      </c>
      <c r="L453" s="114">
        <v>188043466.93000001</v>
      </c>
      <c r="M453" s="114">
        <v>140000000</v>
      </c>
      <c r="N453" s="114">
        <v>58333333.333333336</v>
      </c>
      <c r="O453" s="114">
        <v>53254511.229999997</v>
      </c>
      <c r="P453" s="114">
        <v>-5078822.1033333335</v>
      </c>
      <c r="Q453" s="111">
        <v>-8.7065521771428571</v>
      </c>
      <c r="R453" s="110" t="s">
        <v>2896</v>
      </c>
    </row>
    <row r="454" spans="1:18" ht="26.25" hidden="1" customHeight="1">
      <c r="A454" s="109">
        <v>43890</v>
      </c>
      <c r="B454" s="110" t="s">
        <v>16</v>
      </c>
      <c r="C454" s="110" t="s">
        <v>2020</v>
      </c>
      <c r="D454" s="110" t="s">
        <v>238</v>
      </c>
      <c r="E454" s="110" t="s">
        <v>239</v>
      </c>
      <c r="F454" s="110" t="s">
        <v>2920</v>
      </c>
      <c r="G454" s="110" t="s">
        <v>2839</v>
      </c>
      <c r="H454" s="110" t="s">
        <v>2919</v>
      </c>
      <c r="I454" s="110" t="s">
        <v>2903</v>
      </c>
      <c r="J454" s="115" t="s">
        <v>2816</v>
      </c>
      <c r="K454" s="110" t="s">
        <v>2817</v>
      </c>
      <c r="L454" s="114">
        <v>1350733.42</v>
      </c>
      <c r="M454" s="114">
        <v>2133759</v>
      </c>
      <c r="N454" s="114">
        <v>889066.25</v>
      </c>
      <c r="O454" s="114">
        <v>606523.81999999995</v>
      </c>
      <c r="P454" s="114">
        <v>-282542.43</v>
      </c>
      <c r="Q454" s="111">
        <v>-31.779682335259043</v>
      </c>
      <c r="R454" s="110" t="s">
        <v>2896</v>
      </c>
    </row>
    <row r="455" spans="1:18" ht="26.25" hidden="1" customHeight="1">
      <c r="A455" s="109">
        <v>43890</v>
      </c>
      <c r="B455" s="110" t="s">
        <v>16</v>
      </c>
      <c r="C455" s="110" t="s">
        <v>2020</v>
      </c>
      <c r="D455" s="110" t="s">
        <v>238</v>
      </c>
      <c r="E455" s="110" t="s">
        <v>239</v>
      </c>
      <c r="F455" s="110" t="s">
        <v>2920</v>
      </c>
      <c r="G455" s="110" t="s">
        <v>2839</v>
      </c>
      <c r="H455" s="110" t="s">
        <v>2919</v>
      </c>
      <c r="I455" s="110" t="s">
        <v>2903</v>
      </c>
      <c r="J455" s="115" t="s">
        <v>2818</v>
      </c>
      <c r="K455" s="110" t="s">
        <v>2819</v>
      </c>
      <c r="L455" s="114">
        <v>64585792.5</v>
      </c>
      <c r="M455" s="114">
        <v>57000000</v>
      </c>
      <c r="N455" s="114">
        <v>23750000</v>
      </c>
      <c r="O455" s="114">
        <v>33151036.52</v>
      </c>
      <c r="P455" s="114">
        <v>9401036.5199999996</v>
      </c>
      <c r="Q455" s="111">
        <v>39.583311663157893</v>
      </c>
      <c r="R455" s="110" t="s">
        <v>2895</v>
      </c>
    </row>
    <row r="456" spans="1:18" ht="26.25" hidden="1" customHeight="1">
      <c r="A456" s="109">
        <v>43890</v>
      </c>
      <c r="B456" s="110" t="s">
        <v>16</v>
      </c>
      <c r="C456" s="110" t="s">
        <v>2020</v>
      </c>
      <c r="D456" s="110" t="s">
        <v>238</v>
      </c>
      <c r="E456" s="110" t="s">
        <v>239</v>
      </c>
      <c r="F456" s="110" t="s">
        <v>2920</v>
      </c>
      <c r="G456" s="110" t="s">
        <v>2839</v>
      </c>
      <c r="H456" s="110" t="s">
        <v>2919</v>
      </c>
      <c r="I456" s="110" t="s">
        <v>2903</v>
      </c>
      <c r="J456" s="115" t="s">
        <v>2820</v>
      </c>
      <c r="K456" s="110" t="s">
        <v>2821</v>
      </c>
      <c r="L456" s="114">
        <v>372629100.93000001</v>
      </c>
      <c r="M456" s="114">
        <v>387100000</v>
      </c>
      <c r="N456" s="114">
        <v>161291666.66666669</v>
      </c>
      <c r="O456" s="114">
        <v>155402785.38999999</v>
      </c>
      <c r="P456" s="114">
        <v>-5888881.2766666664</v>
      </c>
      <c r="Q456" s="111">
        <v>-3.6510759659002843</v>
      </c>
      <c r="R456" s="110" t="s">
        <v>2896</v>
      </c>
    </row>
    <row r="457" spans="1:18" ht="26.25" hidden="1" customHeight="1">
      <c r="A457" s="109">
        <v>43890</v>
      </c>
      <c r="B457" s="110" t="s">
        <v>16</v>
      </c>
      <c r="C457" s="110" t="s">
        <v>2020</v>
      </c>
      <c r="D457" s="110" t="s">
        <v>238</v>
      </c>
      <c r="E457" s="110" t="s">
        <v>239</v>
      </c>
      <c r="F457" s="110" t="s">
        <v>2920</v>
      </c>
      <c r="G457" s="110" t="s">
        <v>2839</v>
      </c>
      <c r="H457" s="110" t="s">
        <v>2919</v>
      </c>
      <c r="I457" s="110" t="s">
        <v>2903</v>
      </c>
      <c r="J457" s="115" t="s">
        <v>2822</v>
      </c>
      <c r="K457" s="110" t="s">
        <v>2846</v>
      </c>
      <c r="L457" s="114">
        <v>84302768.730000004</v>
      </c>
      <c r="M457" s="114">
        <v>88000000</v>
      </c>
      <c r="N457" s="114">
        <v>36666666.666666664</v>
      </c>
      <c r="O457" s="114">
        <v>38075728.259999998</v>
      </c>
      <c r="P457" s="114">
        <v>1409061.5933333333</v>
      </c>
      <c r="Q457" s="111">
        <v>3.8428952545454544</v>
      </c>
      <c r="R457" s="110" t="s">
        <v>2895</v>
      </c>
    </row>
    <row r="458" spans="1:18" ht="26.25" hidden="1" customHeight="1">
      <c r="A458" s="109">
        <v>43890</v>
      </c>
      <c r="B458" s="110" t="s">
        <v>16</v>
      </c>
      <c r="C458" s="110" t="s">
        <v>2020</v>
      </c>
      <c r="D458" s="110" t="s">
        <v>238</v>
      </c>
      <c r="E458" s="110" t="s">
        <v>239</v>
      </c>
      <c r="F458" s="110" t="s">
        <v>2920</v>
      </c>
      <c r="G458" s="110" t="s">
        <v>2839</v>
      </c>
      <c r="H458" s="110" t="s">
        <v>2919</v>
      </c>
      <c r="I458" s="110" t="s">
        <v>2903</v>
      </c>
      <c r="J458" s="115" t="s">
        <v>2823</v>
      </c>
      <c r="K458" s="110" t="s">
        <v>2824</v>
      </c>
      <c r="L458" s="114">
        <v>179742882.03999999</v>
      </c>
      <c r="M458" s="114">
        <v>182400000</v>
      </c>
      <c r="N458" s="114">
        <v>76000000</v>
      </c>
      <c r="O458" s="114">
        <v>84552867.849999994</v>
      </c>
      <c r="P458" s="114">
        <v>8552867.8499999996</v>
      </c>
      <c r="Q458" s="111">
        <v>11.253773486842105</v>
      </c>
      <c r="R458" s="110" t="s">
        <v>2895</v>
      </c>
    </row>
    <row r="459" spans="1:18" ht="26.25" hidden="1" customHeight="1">
      <c r="A459" s="109">
        <v>43890</v>
      </c>
      <c r="B459" s="110" t="s">
        <v>16</v>
      </c>
      <c r="C459" s="110" t="s">
        <v>2020</v>
      </c>
      <c r="D459" s="110" t="s">
        <v>238</v>
      </c>
      <c r="E459" s="110" t="s">
        <v>239</v>
      </c>
      <c r="F459" s="110" t="s">
        <v>2920</v>
      </c>
      <c r="G459" s="110" t="s">
        <v>2839</v>
      </c>
      <c r="H459" s="110" t="s">
        <v>2919</v>
      </c>
      <c r="I459" s="110" t="s">
        <v>2903</v>
      </c>
      <c r="J459" s="115" t="s">
        <v>2825</v>
      </c>
      <c r="K459" s="110" t="s">
        <v>2826</v>
      </c>
      <c r="L459" s="114">
        <v>25981787.800000001</v>
      </c>
      <c r="M459" s="114">
        <v>26700000</v>
      </c>
      <c r="N459" s="114">
        <v>11125000</v>
      </c>
      <c r="O459" s="114">
        <v>13200797.15</v>
      </c>
      <c r="P459" s="114">
        <v>2075797.15</v>
      </c>
      <c r="Q459" s="111">
        <v>18.658850786516854</v>
      </c>
      <c r="R459" s="110" t="s">
        <v>2895</v>
      </c>
    </row>
    <row r="460" spans="1:18" ht="26.25" hidden="1" customHeight="1">
      <c r="A460" s="109">
        <v>43890</v>
      </c>
      <c r="B460" s="110" t="s">
        <v>16</v>
      </c>
      <c r="C460" s="110" t="s">
        <v>2020</v>
      </c>
      <c r="D460" s="110" t="s">
        <v>238</v>
      </c>
      <c r="E460" s="110" t="s">
        <v>239</v>
      </c>
      <c r="F460" s="110" t="s">
        <v>2920</v>
      </c>
      <c r="G460" s="110" t="s">
        <v>2839</v>
      </c>
      <c r="H460" s="110" t="s">
        <v>2919</v>
      </c>
      <c r="I460" s="110" t="s">
        <v>2903</v>
      </c>
      <c r="J460" s="115" t="s">
        <v>2827</v>
      </c>
      <c r="K460" s="110" t="s">
        <v>2828</v>
      </c>
      <c r="L460" s="114">
        <v>91748649.349999994</v>
      </c>
      <c r="M460" s="114">
        <v>103511553</v>
      </c>
      <c r="N460" s="114">
        <v>43129813.75</v>
      </c>
      <c r="O460" s="114">
        <v>45883731.329999998</v>
      </c>
      <c r="P460" s="114">
        <v>2753917.58</v>
      </c>
      <c r="Q460" s="111">
        <v>6.3851831031846276</v>
      </c>
      <c r="R460" s="110" t="s">
        <v>2895</v>
      </c>
    </row>
    <row r="461" spans="1:18" ht="26.25" hidden="1" customHeight="1">
      <c r="A461" s="109">
        <v>43890</v>
      </c>
      <c r="B461" s="110" t="s">
        <v>16</v>
      </c>
      <c r="C461" s="110" t="s">
        <v>2020</v>
      </c>
      <c r="D461" s="110" t="s">
        <v>238</v>
      </c>
      <c r="E461" s="110" t="s">
        <v>239</v>
      </c>
      <c r="F461" s="110" t="s">
        <v>2920</v>
      </c>
      <c r="G461" s="110" t="s">
        <v>2839</v>
      </c>
      <c r="H461" s="110" t="s">
        <v>2919</v>
      </c>
      <c r="I461" s="110" t="s">
        <v>2903</v>
      </c>
      <c r="J461" s="115" t="s">
        <v>2829</v>
      </c>
      <c r="K461" s="110" t="s">
        <v>2830</v>
      </c>
      <c r="L461" s="114">
        <v>33270044.609999999</v>
      </c>
      <c r="M461" s="114">
        <v>40000000</v>
      </c>
      <c r="N461" s="114">
        <v>16666666.666666666</v>
      </c>
      <c r="O461" s="114">
        <v>10540624.969999999</v>
      </c>
      <c r="P461" s="114">
        <v>-6126041.6966666663</v>
      </c>
      <c r="Q461" s="111">
        <v>-36.756250180000002</v>
      </c>
      <c r="R461" s="110" t="s">
        <v>2896</v>
      </c>
    </row>
    <row r="462" spans="1:18" ht="26.25" hidden="1" customHeight="1">
      <c r="A462" s="109">
        <v>43890</v>
      </c>
      <c r="B462" s="110" t="s">
        <v>16</v>
      </c>
      <c r="C462" s="110" t="s">
        <v>2020</v>
      </c>
      <c r="D462" s="110" t="s">
        <v>238</v>
      </c>
      <c r="E462" s="110" t="s">
        <v>239</v>
      </c>
      <c r="F462" s="110" t="s">
        <v>2920</v>
      </c>
      <c r="G462" s="110" t="s">
        <v>2839</v>
      </c>
      <c r="H462" s="110" t="s">
        <v>2919</v>
      </c>
      <c r="I462" s="110" t="s">
        <v>2903</v>
      </c>
      <c r="J462" s="115" t="s">
        <v>2831</v>
      </c>
      <c r="K462" s="110" t="s">
        <v>2832</v>
      </c>
      <c r="L462" s="114">
        <v>36404131.869999997</v>
      </c>
      <c r="M462" s="114">
        <v>29905886.140000001</v>
      </c>
      <c r="N462" s="114">
        <v>12460785.891666666</v>
      </c>
      <c r="O462" s="114">
        <v>18740795.850000001</v>
      </c>
      <c r="P462" s="114">
        <v>6280009.958333333</v>
      </c>
      <c r="Q462" s="111">
        <v>50.398185258388729</v>
      </c>
      <c r="R462" s="110" t="s">
        <v>2895</v>
      </c>
    </row>
    <row r="463" spans="1:18" ht="26.25" hidden="1" customHeight="1">
      <c r="A463" s="109">
        <v>43890</v>
      </c>
      <c r="B463" s="110" t="s">
        <v>16</v>
      </c>
      <c r="C463" s="110" t="s">
        <v>2020</v>
      </c>
      <c r="D463" s="110" t="s">
        <v>238</v>
      </c>
      <c r="E463" s="110" t="s">
        <v>239</v>
      </c>
      <c r="F463" s="110" t="s">
        <v>2920</v>
      </c>
      <c r="G463" s="110" t="s">
        <v>2839</v>
      </c>
      <c r="H463" s="110" t="s">
        <v>2919</v>
      </c>
      <c r="I463" s="110" t="s">
        <v>2903</v>
      </c>
      <c r="J463" s="115" t="s">
        <v>2833</v>
      </c>
      <c r="K463" s="110" t="s">
        <v>2834</v>
      </c>
      <c r="L463" s="114">
        <v>103138728.59999999</v>
      </c>
      <c r="M463" s="114">
        <v>118694000</v>
      </c>
      <c r="N463" s="114">
        <v>49455833.333333328</v>
      </c>
      <c r="O463" s="114">
        <v>42974470.25</v>
      </c>
      <c r="P463" s="114">
        <v>-6481363.083333334</v>
      </c>
      <c r="Q463" s="111">
        <v>-13.105356125836183</v>
      </c>
      <c r="R463" s="110" t="s">
        <v>2896</v>
      </c>
    </row>
    <row r="464" spans="1:18" ht="26.25" hidden="1" customHeight="1">
      <c r="A464" s="109">
        <v>43890</v>
      </c>
      <c r="B464" s="110" t="s">
        <v>16</v>
      </c>
      <c r="C464" s="110" t="s">
        <v>2020</v>
      </c>
      <c r="D464" s="110" t="s">
        <v>238</v>
      </c>
      <c r="E464" s="110" t="s">
        <v>239</v>
      </c>
      <c r="F464" s="110" t="s">
        <v>2920</v>
      </c>
      <c r="G464" s="110" t="s">
        <v>2839</v>
      </c>
      <c r="H464" s="110" t="s">
        <v>2919</v>
      </c>
      <c r="I464" s="110" t="s">
        <v>2903</v>
      </c>
      <c r="J464" s="115" t="s">
        <v>2835</v>
      </c>
      <c r="K464" s="110" t="s">
        <v>2836</v>
      </c>
      <c r="L464" s="114">
        <v>2432132.66</v>
      </c>
      <c r="M464" s="114">
        <v>12000000</v>
      </c>
      <c r="N464" s="114">
        <v>5000000</v>
      </c>
      <c r="O464" s="114">
        <v>24915</v>
      </c>
      <c r="P464" s="114">
        <v>-4975085</v>
      </c>
      <c r="Q464" s="111">
        <v>-99.5017</v>
      </c>
      <c r="R464" s="110" t="s">
        <v>2896</v>
      </c>
    </row>
    <row r="465" spans="1:18" ht="26.25" hidden="1" customHeight="1">
      <c r="A465" s="109">
        <v>43890</v>
      </c>
      <c r="B465" s="110" t="s">
        <v>16</v>
      </c>
      <c r="C465" s="110" t="s">
        <v>2020</v>
      </c>
      <c r="D465" s="110" t="s">
        <v>238</v>
      </c>
      <c r="E465" s="110" t="s">
        <v>239</v>
      </c>
      <c r="F465" s="110" t="s">
        <v>2920</v>
      </c>
      <c r="G465" s="110" t="s">
        <v>2839</v>
      </c>
      <c r="H465" s="110" t="s">
        <v>2919</v>
      </c>
      <c r="I465" s="110" t="s">
        <v>2903</v>
      </c>
      <c r="J465" s="115" t="s">
        <v>2837</v>
      </c>
      <c r="K465" s="110" t="s">
        <v>2838</v>
      </c>
      <c r="L465" s="114">
        <v>35148188.259999998</v>
      </c>
      <c r="M465" s="114">
        <v>31000000</v>
      </c>
      <c r="N465" s="114">
        <v>12916666.666666668</v>
      </c>
      <c r="O465" s="114">
        <v>14295863.09</v>
      </c>
      <c r="P465" s="114">
        <v>1379196.4233333333</v>
      </c>
      <c r="Q465" s="111">
        <v>10.677649729032259</v>
      </c>
      <c r="R465" s="110" t="s">
        <v>2895</v>
      </c>
    </row>
    <row r="466" spans="1:18" ht="26.25" hidden="1" customHeight="1">
      <c r="A466" s="109">
        <v>43890</v>
      </c>
      <c r="B466" s="110" t="s">
        <v>16</v>
      </c>
      <c r="C466" s="110" t="s">
        <v>2020</v>
      </c>
      <c r="D466" s="110" t="s">
        <v>238</v>
      </c>
      <c r="E466" s="110" t="s">
        <v>239</v>
      </c>
      <c r="F466" s="110" t="s">
        <v>2920</v>
      </c>
      <c r="G466" s="110" t="s">
        <v>2839</v>
      </c>
      <c r="H466" s="110" t="s">
        <v>2919</v>
      </c>
      <c r="I466" s="110" t="s">
        <v>2903</v>
      </c>
      <c r="J466" s="115" t="s">
        <v>2875</v>
      </c>
      <c r="K466" s="110" t="s">
        <v>2876</v>
      </c>
      <c r="L466" s="114">
        <v>937644.37</v>
      </c>
      <c r="M466" s="114">
        <v>0</v>
      </c>
      <c r="N466" s="114">
        <v>0</v>
      </c>
      <c r="O466" s="114">
        <v>286855.39</v>
      </c>
      <c r="P466" s="114">
        <v>286855.39</v>
      </c>
      <c r="Q466" s="112"/>
      <c r="R466" s="110" t="s">
        <v>2895</v>
      </c>
    </row>
    <row r="467" spans="1:18" ht="26.25" hidden="1" customHeight="1">
      <c r="A467" s="109">
        <v>43890</v>
      </c>
      <c r="B467" s="110" t="s">
        <v>16</v>
      </c>
      <c r="C467" s="110" t="s">
        <v>2020</v>
      </c>
      <c r="D467" s="110" t="s">
        <v>238</v>
      </c>
      <c r="E467" s="110" t="s">
        <v>239</v>
      </c>
      <c r="F467" s="110" t="s">
        <v>2921</v>
      </c>
      <c r="G467" s="110" t="s">
        <v>2897</v>
      </c>
      <c r="H467" s="110" t="s">
        <v>2920</v>
      </c>
      <c r="I467" s="110" t="s">
        <v>1944</v>
      </c>
      <c r="J467" s="117" t="s">
        <v>2852</v>
      </c>
      <c r="K467" s="110" t="s">
        <v>2898</v>
      </c>
      <c r="L467" s="114">
        <v>575398764.47000003</v>
      </c>
      <c r="M467" s="114">
        <v>0</v>
      </c>
      <c r="N467" s="114">
        <v>0</v>
      </c>
      <c r="O467" s="114">
        <v>543345911.6899997</v>
      </c>
      <c r="P467" s="114">
        <v>543345911.69000006</v>
      </c>
      <c r="Q467" s="112"/>
      <c r="R467" s="110" t="s">
        <v>2896</v>
      </c>
    </row>
    <row r="468" spans="1:18" ht="26.25" hidden="1" customHeight="1">
      <c r="A468" s="109">
        <v>43890</v>
      </c>
      <c r="B468" s="110" t="s">
        <v>16</v>
      </c>
      <c r="C468" s="110" t="s">
        <v>2020</v>
      </c>
      <c r="D468" s="110" t="s">
        <v>238</v>
      </c>
      <c r="E468" s="110" t="s">
        <v>239</v>
      </c>
      <c r="F468" s="110" t="s">
        <v>2922</v>
      </c>
      <c r="G468" s="110" t="s">
        <v>2899</v>
      </c>
      <c r="H468" s="110" t="s">
        <v>2923</v>
      </c>
      <c r="I468" s="110" t="s">
        <v>1944</v>
      </c>
      <c r="J468" s="117" t="s">
        <v>2853</v>
      </c>
      <c r="K468" s="110" t="s">
        <v>2900</v>
      </c>
      <c r="L468" s="114">
        <v>409173361.38</v>
      </c>
      <c r="M468" s="114">
        <v>0</v>
      </c>
      <c r="N468" s="114">
        <v>0</v>
      </c>
      <c r="O468" s="114">
        <v>313326913.98999995</v>
      </c>
      <c r="P468" s="114">
        <v>313326913.99000001</v>
      </c>
      <c r="Q468" s="112"/>
      <c r="R468" s="110" t="s">
        <v>2896</v>
      </c>
    </row>
    <row r="469" spans="1:18" ht="26.25" hidden="1" customHeight="1">
      <c r="A469" s="109">
        <v>43890</v>
      </c>
      <c r="B469" s="110" t="s">
        <v>16</v>
      </c>
      <c r="C469" s="110" t="s">
        <v>2020</v>
      </c>
      <c r="D469" s="110" t="s">
        <v>238</v>
      </c>
      <c r="E469" s="110" t="s">
        <v>239</v>
      </c>
      <c r="F469" s="110" t="s">
        <v>2922</v>
      </c>
      <c r="G469" s="110" t="s">
        <v>2899</v>
      </c>
      <c r="H469" s="110" t="s">
        <v>2923</v>
      </c>
      <c r="I469" s="110" t="s">
        <v>1944</v>
      </c>
      <c r="J469" s="117" t="s">
        <v>2854</v>
      </c>
      <c r="K469" s="110" t="s">
        <v>2901</v>
      </c>
      <c r="L469" s="114">
        <v>-225832771.80000001</v>
      </c>
      <c r="M469" s="114">
        <v>0</v>
      </c>
      <c r="N469" s="114">
        <v>0</v>
      </c>
      <c r="O469" s="114">
        <v>-224402755.68999994</v>
      </c>
      <c r="P469" s="114">
        <v>-224402755.69</v>
      </c>
      <c r="Q469" s="112"/>
      <c r="R469" s="110" t="s">
        <v>2896</v>
      </c>
    </row>
  </sheetData>
  <autoFilter ref="A1:V469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Planfin_ก.พ.63</vt:lpstr>
      <vt:lpstr>EBITDA</vt:lpstr>
      <vt:lpstr>นำเสนอ</vt:lpstr>
      <vt:lpstr>Sheet1</vt:lpstr>
      <vt:lpstr>data</vt:lpstr>
      <vt:lpstr>EBITDA!Print_Area</vt:lpstr>
      <vt:lpstr>Planfin_ก.พ.63!Print_Titles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2020-01-06T02:02:43Z</cp:lastPrinted>
  <dcterms:created xsi:type="dcterms:W3CDTF">2012-02-03T03:32:18Z</dcterms:created>
  <dcterms:modified xsi:type="dcterms:W3CDTF">2020-03-17T01:35:29Z</dcterms:modified>
</cp:coreProperties>
</file>